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シフト表" sheetId="2" state="visible" r:id="rId2"/>
    <sheet xmlns:r="http://schemas.openxmlformats.org/officeDocument/2006/relationships" name="シフト区分" sheetId="3" state="visible" r:id="rId3"/>
    <sheet xmlns:r="http://schemas.openxmlformats.org/officeDocument/2006/relationships" name="休み希望" sheetId="4" state="visible" r:id="rId4"/>
    <sheet xmlns:r="http://schemas.openxmlformats.org/officeDocument/2006/relationships" name="祝日" sheetId="5" state="visible" r:id="rId5"/>
    <sheet xmlns:r="http://schemas.openxmlformats.org/officeDocument/2006/relationships" name="計算" sheetId="6" state="hidden" r:id="rId6"/>
  </sheets>
  <definedNames>
    <definedName name="_xlnm.Print_Area" localSheetId="1">'シフト表'!$A$1:$AK$25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0&quot;年&quot;"/>
    <numFmt numFmtId="165" formatCode="0&quot;月&quot;"/>
    <numFmt numFmtId="166" formatCode="d"/>
    <numFmt numFmtId="167" formatCode="0.0"/>
    <numFmt numFmtId="168" formatCode="yyyy-mm-dd"/>
    <numFmt numFmtId="169" formatCode="yyyy/m/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8EDF2"/>
      </patternFill>
    </fill>
    <fill>
      <patternFill patternType="solid">
        <fgColor rgb="00F3F3F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164" fontId="2" fillId="2" borderId="1" applyAlignment="1" pivotButton="0" quotePrefix="0" xfId="0">
      <alignment horizontal="center" vertical="center"/>
    </xf>
    <xf numFmtId="165" fontId="2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3" fontId="0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67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center" vertical="center"/>
    </xf>
    <xf numFmtId="167" fontId="0" fillId="4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 shrinkToFit="1"/>
    </xf>
    <xf numFmtId="3" fontId="0" fillId="4" borderId="1" applyAlignment="1" pivotButton="0" quotePrefix="0" xfId="0">
      <alignment horizontal="center" vertical="center"/>
    </xf>
    <xf numFmtId="20" fontId="0" fillId="2" borderId="1" applyAlignment="1" pivotButton="0" quotePrefix="0" xfId="0">
      <alignment horizontal="center" vertical="center"/>
    </xf>
    <xf numFmtId="169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DDDDD"/>
          <bgColor rgb="00DDDDDD"/>
        </patternFill>
      </fill>
    </dxf>
    <dxf>
      <fill>
        <patternFill patternType="solid">
          <fgColor rgb="00FBE2E2"/>
          <bgColor rgb="00FBE2E2"/>
        </patternFill>
      </fill>
    </dxf>
    <dxf>
      <fill>
        <patternFill patternType="solid">
          <fgColor rgb="00E2EBFB"/>
          <bgColor rgb="00E2EBFB"/>
        </patternFill>
      </fill>
    </dxf>
    <dxf>
      <font>
        <b val="1"/>
        <color rgb="009C0006"/>
      </font>
      <fill>
        <patternFill patternType="solid">
          <fgColor rgb="00F4A6A6"/>
          <bgColor rgb="00F4A6A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月間シフト表テンプレート（無料版）の使い方</t>
        </is>
      </c>
    </row>
    <row r="2">
      <c r="A2" t="inlineStr"/>
    </row>
    <row r="3">
      <c r="A3" t="inlineStr">
        <is>
          <t>1. 「シフト表」シートのA2に年、B2に月を入れる。日付と曜日が並び、土曜は青、日曜と祝日は赤になる。</t>
        </is>
      </c>
    </row>
    <row r="4">
      <c r="A4" t="inlineStr">
        <is>
          <t>2. A列に氏名、B列に時給を入れる（時給は概算人件費の計算にだけ使う。空欄でもよい）。</t>
        </is>
      </c>
    </row>
    <row r="5">
      <c r="A5" t="inlineStr">
        <is>
          <t>3. 日付の下のセルに区分の記号を入れる。セルを選ぶとリストから選べる。早・中・遅・夜・半・休・有・公が最初から入っている。</t>
        </is>
      </c>
    </row>
    <row r="6">
      <c r="A6" t="inlineStr">
        <is>
          <t>4. 記号や勤務時間を変えたいときは「シフト区分」シートを直す。終了が開始より早ければ夜勤として翌日までで計算する。</t>
        </is>
      </c>
    </row>
    <row r="7">
      <c r="A7" t="inlineStr">
        <is>
          <t>5. 「休み希望」シートに × を入れると、その日に勤務を入れたセルがシフト表で赤くなる。</t>
        </is>
      </c>
    </row>
    <row r="8">
      <c r="A8" t="inlineStr">
        <is>
          <t>6. 出勤日数・労働時間・概算人件費は右端に、日ごとの出勤人数・総労働時間・人件費は下に出る。</t>
        </is>
      </c>
    </row>
    <row r="9">
      <c r="A9" t="inlineStr"/>
    </row>
    <row r="10">
      <c r="A10" t="inlineStr">
        <is>
          <t>サンプルとして4人分の1〜14日を入れてある。消して使う。山田の3日が赤いのは、休み希望と衝突している例。</t>
        </is>
      </c>
    </row>
    <row r="11">
      <c r="A11" t="inlineStr">
        <is>
          <t>祝日は「祝日」シートの一覧で判定している。2025〜2027年分は内閣府の公表データを入れてある。翌年分は行を足す。</t>
        </is>
      </c>
    </row>
    <row r="12">
      <c r="A12" t="inlineStr">
        <is>
          <t>「計算」シートは非表示で、各セルの労働時間を持っている。触らなくてよい。</t>
        </is>
      </c>
    </row>
    <row r="13">
      <c r="A13" t="inlineStr"/>
    </row>
    <row r="14">
      <c r="A14" t="inlineStr">
        <is>
          <t>配布元: シゴトの型 https://shigotokata.com/</t>
        </is>
      </c>
    </row>
    <row r="15">
      <c r="A15" t="inlineStr">
        <is>
          <t>個人・法人を問わず業務に自由に使ってよい。再配布と販売は不可。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K2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7" customWidth="1" min="2" max="2"/>
    <col width="3.4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9" customWidth="1" min="34" max="34"/>
    <col width="9" customWidth="1" min="35" max="35"/>
    <col width="11" customWidth="1" min="36" max="36"/>
    <col width="9" customWidth="1" min="37" max="37"/>
  </cols>
  <sheetData>
    <row r="1">
      <c r="A1" s="2" t="inlineStr">
        <is>
          <t>月間シフト表</t>
        </is>
      </c>
    </row>
    <row r="2">
      <c r="A2" s="3" t="n">
        <v>2026</v>
      </c>
      <c r="B2" s="4" t="n">
        <v>10</v>
      </c>
      <c r="D2" t="inlineStr">
        <is>
          <t>黄色のセルが入力欄。区分の記号は「シフト区分」シートで変えられます。</t>
        </is>
      </c>
    </row>
    <row r="4">
      <c r="A4" s="5" t="n"/>
      <c r="B4" s="5" t="n"/>
      <c r="C4" s="6">
        <f>IF(1&lt;=DAY(EOMONTH(DATE($A$2,$B$2,1),0)),DATE($A$2,$B$2,1),"")</f>
        <v/>
      </c>
      <c r="D4" s="6">
        <f>IF(2&lt;=DAY(EOMONTH(DATE($A$2,$B$2,1),0)),DATE($A$2,$B$2,2),"")</f>
        <v/>
      </c>
      <c r="E4" s="6">
        <f>IF(3&lt;=DAY(EOMONTH(DATE($A$2,$B$2,1),0)),DATE($A$2,$B$2,3),"")</f>
        <v/>
      </c>
      <c r="F4" s="6">
        <f>IF(4&lt;=DAY(EOMONTH(DATE($A$2,$B$2,1),0)),DATE($A$2,$B$2,4),"")</f>
        <v/>
      </c>
      <c r="G4" s="6">
        <f>IF(5&lt;=DAY(EOMONTH(DATE($A$2,$B$2,1),0)),DATE($A$2,$B$2,5),"")</f>
        <v/>
      </c>
      <c r="H4" s="6">
        <f>IF(6&lt;=DAY(EOMONTH(DATE($A$2,$B$2,1),0)),DATE($A$2,$B$2,6),"")</f>
        <v/>
      </c>
      <c r="I4" s="6">
        <f>IF(7&lt;=DAY(EOMONTH(DATE($A$2,$B$2,1),0)),DATE($A$2,$B$2,7),"")</f>
        <v/>
      </c>
      <c r="J4" s="6">
        <f>IF(8&lt;=DAY(EOMONTH(DATE($A$2,$B$2,1),0)),DATE($A$2,$B$2,8),"")</f>
        <v/>
      </c>
      <c r="K4" s="6">
        <f>IF(9&lt;=DAY(EOMONTH(DATE($A$2,$B$2,1),0)),DATE($A$2,$B$2,9),"")</f>
        <v/>
      </c>
      <c r="L4" s="6">
        <f>IF(10&lt;=DAY(EOMONTH(DATE($A$2,$B$2,1),0)),DATE($A$2,$B$2,10),"")</f>
        <v/>
      </c>
      <c r="M4" s="6">
        <f>IF(11&lt;=DAY(EOMONTH(DATE($A$2,$B$2,1),0)),DATE($A$2,$B$2,11),"")</f>
        <v/>
      </c>
      <c r="N4" s="6">
        <f>IF(12&lt;=DAY(EOMONTH(DATE($A$2,$B$2,1),0)),DATE($A$2,$B$2,12),"")</f>
        <v/>
      </c>
      <c r="O4" s="6">
        <f>IF(13&lt;=DAY(EOMONTH(DATE($A$2,$B$2,1),0)),DATE($A$2,$B$2,13),"")</f>
        <v/>
      </c>
      <c r="P4" s="6">
        <f>IF(14&lt;=DAY(EOMONTH(DATE($A$2,$B$2,1),0)),DATE($A$2,$B$2,14),"")</f>
        <v/>
      </c>
      <c r="Q4" s="6">
        <f>IF(15&lt;=DAY(EOMONTH(DATE($A$2,$B$2,1),0)),DATE($A$2,$B$2,15),"")</f>
        <v/>
      </c>
      <c r="R4" s="6">
        <f>IF(16&lt;=DAY(EOMONTH(DATE($A$2,$B$2,1),0)),DATE($A$2,$B$2,16),"")</f>
        <v/>
      </c>
      <c r="S4" s="6">
        <f>IF(17&lt;=DAY(EOMONTH(DATE($A$2,$B$2,1),0)),DATE($A$2,$B$2,17),"")</f>
        <v/>
      </c>
      <c r="T4" s="6">
        <f>IF(18&lt;=DAY(EOMONTH(DATE($A$2,$B$2,1),0)),DATE($A$2,$B$2,18),"")</f>
        <v/>
      </c>
      <c r="U4" s="6">
        <f>IF(19&lt;=DAY(EOMONTH(DATE($A$2,$B$2,1),0)),DATE($A$2,$B$2,19),"")</f>
        <v/>
      </c>
      <c r="V4" s="6">
        <f>IF(20&lt;=DAY(EOMONTH(DATE($A$2,$B$2,1),0)),DATE($A$2,$B$2,20),"")</f>
        <v/>
      </c>
      <c r="W4" s="6">
        <f>IF(21&lt;=DAY(EOMONTH(DATE($A$2,$B$2,1),0)),DATE($A$2,$B$2,21),"")</f>
        <v/>
      </c>
      <c r="X4" s="6">
        <f>IF(22&lt;=DAY(EOMONTH(DATE($A$2,$B$2,1),0)),DATE($A$2,$B$2,22),"")</f>
        <v/>
      </c>
      <c r="Y4" s="6">
        <f>IF(23&lt;=DAY(EOMONTH(DATE($A$2,$B$2,1),0)),DATE($A$2,$B$2,23),"")</f>
        <v/>
      </c>
      <c r="Z4" s="6">
        <f>IF(24&lt;=DAY(EOMONTH(DATE($A$2,$B$2,1),0)),DATE($A$2,$B$2,24),"")</f>
        <v/>
      </c>
      <c r="AA4" s="6">
        <f>IF(25&lt;=DAY(EOMONTH(DATE($A$2,$B$2,1),0)),DATE($A$2,$B$2,25),"")</f>
        <v/>
      </c>
      <c r="AB4" s="6">
        <f>IF(26&lt;=DAY(EOMONTH(DATE($A$2,$B$2,1),0)),DATE($A$2,$B$2,26),"")</f>
        <v/>
      </c>
      <c r="AC4" s="6">
        <f>IF(27&lt;=DAY(EOMONTH(DATE($A$2,$B$2,1),0)),DATE($A$2,$B$2,27),"")</f>
        <v/>
      </c>
      <c r="AD4" s="6">
        <f>IF(28&lt;=DAY(EOMONTH(DATE($A$2,$B$2,1),0)),DATE($A$2,$B$2,28),"")</f>
        <v/>
      </c>
      <c r="AE4" s="6">
        <f>IF(29&lt;=DAY(EOMONTH(DATE($A$2,$B$2,1),0)),DATE($A$2,$B$2,29),"")</f>
        <v/>
      </c>
      <c r="AF4" s="6">
        <f>IF(30&lt;=DAY(EOMONTH(DATE($A$2,$B$2,1),0)),DATE($A$2,$B$2,30),"")</f>
        <v/>
      </c>
      <c r="AG4" s="6">
        <f>IF(31&lt;=DAY(EOMONTH(DATE($A$2,$B$2,1),0)),DATE($A$2,$B$2,31),"")</f>
        <v/>
      </c>
      <c r="AH4" s="5" t="n"/>
      <c r="AI4" s="5" t="n"/>
      <c r="AJ4" s="5" t="n"/>
      <c r="AK4" s="5" t="n"/>
    </row>
    <row r="5">
      <c r="A5" s="5" t="n"/>
      <c r="B5" s="5" t="n"/>
      <c r="C5" s="5">
        <f>IF(C4="","",TEXT(C4,"aaa"))</f>
        <v/>
      </c>
      <c r="D5" s="5">
        <f>IF(D4="","",TEXT(D4,"aaa"))</f>
        <v/>
      </c>
      <c r="E5" s="5">
        <f>IF(E4="","",TEXT(E4,"aaa"))</f>
        <v/>
      </c>
      <c r="F5" s="5">
        <f>IF(F4="","",TEXT(F4,"aaa"))</f>
        <v/>
      </c>
      <c r="G5" s="5">
        <f>IF(G4="","",TEXT(G4,"aaa"))</f>
        <v/>
      </c>
      <c r="H5" s="5">
        <f>IF(H4="","",TEXT(H4,"aaa"))</f>
        <v/>
      </c>
      <c r="I5" s="5">
        <f>IF(I4="","",TEXT(I4,"aaa"))</f>
        <v/>
      </c>
      <c r="J5" s="5">
        <f>IF(J4="","",TEXT(J4,"aaa"))</f>
        <v/>
      </c>
      <c r="K5" s="5">
        <f>IF(K4="","",TEXT(K4,"aaa"))</f>
        <v/>
      </c>
      <c r="L5" s="5">
        <f>IF(L4="","",TEXT(L4,"aaa"))</f>
        <v/>
      </c>
      <c r="M5" s="5">
        <f>IF(M4="","",TEXT(M4,"aaa"))</f>
        <v/>
      </c>
      <c r="N5" s="5">
        <f>IF(N4="","",TEXT(N4,"aaa"))</f>
        <v/>
      </c>
      <c r="O5" s="5">
        <f>IF(O4="","",TEXT(O4,"aaa"))</f>
        <v/>
      </c>
      <c r="P5" s="5">
        <f>IF(P4="","",TEXT(P4,"aaa"))</f>
        <v/>
      </c>
      <c r="Q5" s="5">
        <f>IF(Q4="","",TEXT(Q4,"aaa"))</f>
        <v/>
      </c>
      <c r="R5" s="5">
        <f>IF(R4="","",TEXT(R4,"aaa"))</f>
        <v/>
      </c>
      <c r="S5" s="5">
        <f>IF(S4="","",TEXT(S4,"aaa"))</f>
        <v/>
      </c>
      <c r="T5" s="5">
        <f>IF(T4="","",TEXT(T4,"aaa"))</f>
        <v/>
      </c>
      <c r="U5" s="5">
        <f>IF(U4="","",TEXT(U4,"aaa"))</f>
        <v/>
      </c>
      <c r="V5" s="5">
        <f>IF(V4="","",TEXT(V4,"aaa"))</f>
        <v/>
      </c>
      <c r="W5" s="5">
        <f>IF(W4="","",TEXT(W4,"aaa"))</f>
        <v/>
      </c>
      <c r="X5" s="5">
        <f>IF(X4="","",TEXT(X4,"aaa"))</f>
        <v/>
      </c>
      <c r="Y5" s="5">
        <f>IF(Y4="","",TEXT(Y4,"aaa"))</f>
        <v/>
      </c>
      <c r="Z5" s="5">
        <f>IF(Z4="","",TEXT(Z4,"aaa"))</f>
        <v/>
      </c>
      <c r="AA5" s="5">
        <f>IF(AA4="","",TEXT(AA4,"aaa"))</f>
        <v/>
      </c>
      <c r="AB5" s="5">
        <f>IF(AB4="","",TEXT(AB4,"aaa"))</f>
        <v/>
      </c>
      <c r="AC5" s="5">
        <f>IF(AC4="","",TEXT(AC4,"aaa"))</f>
        <v/>
      </c>
      <c r="AD5" s="5">
        <f>IF(AD4="","",TEXT(AD4,"aaa"))</f>
        <v/>
      </c>
      <c r="AE5" s="5">
        <f>IF(AE4="","",TEXT(AE4,"aaa"))</f>
        <v/>
      </c>
      <c r="AF5" s="5">
        <f>IF(AF4="","",TEXT(AF4,"aaa"))</f>
        <v/>
      </c>
      <c r="AG5" s="5">
        <f>IF(AG4="","",TEXT(AG4,"aaa"))</f>
        <v/>
      </c>
      <c r="AH5" s="5" t="n"/>
      <c r="AI5" s="5" t="n"/>
      <c r="AJ5" s="5" t="n"/>
      <c r="AK5" s="5" t="n"/>
    </row>
    <row r="6">
      <c r="A6" s="5" t="inlineStr">
        <is>
          <t>氏名</t>
        </is>
      </c>
      <c r="B6" s="5" t="inlineStr">
        <is>
          <t>時給</t>
        </is>
      </c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inlineStr">
        <is>
          <t>出勤日数</t>
        </is>
      </c>
      <c r="AI6" s="5" t="inlineStr">
        <is>
          <t>労働時間</t>
        </is>
      </c>
      <c r="AJ6" s="5" t="inlineStr">
        <is>
          <t>概算人件費</t>
        </is>
      </c>
      <c r="AK6" s="5" t="inlineStr">
        <is>
          <t>有給</t>
        </is>
      </c>
    </row>
    <row r="7">
      <c r="A7" s="7" t="inlineStr">
        <is>
          <t>山田</t>
        </is>
      </c>
      <c r="B7" s="8" t="n">
        <v>1200</v>
      </c>
      <c r="C7" s="7" t="inlineStr">
        <is>
          <t>早</t>
        </is>
      </c>
      <c r="D7" s="7" t="inlineStr">
        <is>
          <t>早</t>
        </is>
      </c>
      <c r="E7" s="7" t="inlineStr">
        <is>
          <t>早</t>
        </is>
      </c>
      <c r="F7" s="7" t="inlineStr">
        <is>
          <t>休</t>
        </is>
      </c>
      <c r="G7" s="7" t="inlineStr">
        <is>
          <t>早</t>
        </is>
      </c>
      <c r="H7" s="7" t="inlineStr">
        <is>
          <t>早</t>
        </is>
      </c>
      <c r="I7" s="7" t="inlineStr">
        <is>
          <t>休</t>
        </is>
      </c>
      <c r="J7" s="7" t="inlineStr">
        <is>
          <t>早</t>
        </is>
      </c>
      <c r="K7" s="7" t="inlineStr">
        <is>
          <t>早</t>
        </is>
      </c>
      <c r="L7" s="7" t="inlineStr">
        <is>
          <t>早</t>
        </is>
      </c>
      <c r="M7" s="7" t="inlineStr">
        <is>
          <t>休</t>
        </is>
      </c>
      <c r="N7" s="7" t="inlineStr">
        <is>
          <t>早</t>
        </is>
      </c>
      <c r="O7" s="7" t="inlineStr">
        <is>
          <t>早</t>
        </is>
      </c>
      <c r="P7" s="7" t="inlineStr">
        <is>
          <t>休</t>
        </is>
      </c>
      <c r="Q7" s="7" t="n"/>
      <c r="R7" s="7" t="n"/>
      <c r="S7" s="7" t="n"/>
      <c r="T7" s="7" t="n"/>
      <c r="U7" s="7" t="n"/>
      <c r="V7" s="7" t="n"/>
      <c r="W7" s="7" t="n"/>
      <c r="X7" s="7" t="n"/>
      <c r="Y7" s="7" t="n"/>
      <c r="Z7" s="7" t="n"/>
      <c r="AA7" s="7" t="n"/>
      <c r="AB7" s="7" t="n"/>
      <c r="AC7" s="7" t="n"/>
      <c r="AD7" s="7" t="n"/>
      <c r="AE7" s="7" t="n"/>
      <c r="AF7" s="7" t="n"/>
      <c r="AG7" s="7" t="n"/>
      <c r="AH7" s="9">
        <f>COUNTIF('計算'!C7:AG7,"&gt;0")</f>
        <v/>
      </c>
      <c r="AI7" s="10">
        <f>SUM('計算'!C7:AG7)</f>
        <v/>
      </c>
      <c r="AJ7" s="11">
        <f>AI7*B7</f>
        <v/>
      </c>
      <c r="AK7" s="9">
        <f>COUNTIF(C7:AG7,"有")</f>
        <v/>
      </c>
    </row>
    <row r="8">
      <c r="A8" s="7" t="inlineStr">
        <is>
          <t>佐藤</t>
        </is>
      </c>
      <c r="B8" s="8" t="n">
        <v>1100</v>
      </c>
      <c r="C8" s="7" t="inlineStr">
        <is>
          <t>遅</t>
        </is>
      </c>
      <c r="D8" s="7" t="inlineStr">
        <is>
          <t>遅</t>
        </is>
      </c>
      <c r="E8" s="7" t="inlineStr">
        <is>
          <t>休</t>
        </is>
      </c>
      <c r="F8" s="7" t="inlineStr">
        <is>
          <t>遅</t>
        </is>
      </c>
      <c r="G8" s="7" t="inlineStr">
        <is>
          <t>遅</t>
        </is>
      </c>
      <c r="H8" s="7" t="inlineStr">
        <is>
          <t>遅</t>
        </is>
      </c>
      <c r="I8" s="7" t="inlineStr">
        <is>
          <t>休</t>
        </is>
      </c>
      <c r="J8" s="7" t="inlineStr">
        <is>
          <t>遅</t>
        </is>
      </c>
      <c r="K8" s="7" t="inlineStr">
        <is>
          <t>休</t>
        </is>
      </c>
      <c r="L8" s="7" t="inlineStr">
        <is>
          <t>遅</t>
        </is>
      </c>
      <c r="M8" s="7" t="inlineStr">
        <is>
          <t>遅</t>
        </is>
      </c>
      <c r="N8" s="7" t="inlineStr">
        <is>
          <t>遅</t>
        </is>
      </c>
      <c r="O8" s="7" t="inlineStr">
        <is>
          <t>休</t>
        </is>
      </c>
      <c r="P8" s="7" t="inlineStr">
        <is>
          <t>遅</t>
        </is>
      </c>
      <c r="Q8" s="7" t="n"/>
      <c r="R8" s="7" t="n"/>
      <c r="S8" s="7" t="n"/>
      <c r="T8" s="7" t="n"/>
      <c r="U8" s="7" t="n"/>
      <c r="V8" s="7" t="n"/>
      <c r="W8" s="7" t="n"/>
      <c r="X8" s="7" t="n"/>
      <c r="Y8" s="7" t="n"/>
      <c r="Z8" s="7" t="n"/>
      <c r="AA8" s="7" t="n"/>
      <c r="AB8" s="7" t="n"/>
      <c r="AC8" s="7" t="n"/>
      <c r="AD8" s="7" t="n"/>
      <c r="AE8" s="7" t="n"/>
      <c r="AF8" s="7" t="n"/>
      <c r="AG8" s="7" t="n"/>
      <c r="AH8" s="9">
        <f>COUNTIF('計算'!C8:AG8,"&gt;0")</f>
        <v/>
      </c>
      <c r="AI8" s="10">
        <f>SUM('計算'!C8:AG8)</f>
        <v/>
      </c>
      <c r="AJ8" s="11">
        <f>AI8*B8</f>
        <v/>
      </c>
      <c r="AK8" s="9">
        <f>COUNTIF(C8:AG8,"有")</f>
        <v/>
      </c>
    </row>
    <row r="9">
      <c r="A9" s="7" t="inlineStr">
        <is>
          <t>鈴木</t>
        </is>
      </c>
      <c r="B9" s="8" t="n">
        <v>1300</v>
      </c>
      <c r="C9" s="7" t="inlineStr">
        <is>
          <t>夜</t>
        </is>
      </c>
      <c r="D9" s="7" t="inlineStr">
        <is>
          <t>休</t>
        </is>
      </c>
      <c r="E9" s="7" t="inlineStr">
        <is>
          <t>夜</t>
        </is>
      </c>
      <c r="F9" s="7" t="inlineStr">
        <is>
          <t>休</t>
        </is>
      </c>
      <c r="G9" s="7" t="inlineStr">
        <is>
          <t>夜</t>
        </is>
      </c>
      <c r="H9" s="7" t="inlineStr">
        <is>
          <t>休</t>
        </is>
      </c>
      <c r="I9" s="7" t="inlineStr">
        <is>
          <t>夜</t>
        </is>
      </c>
      <c r="J9" s="7" t="inlineStr">
        <is>
          <t>休</t>
        </is>
      </c>
      <c r="K9" s="7" t="inlineStr">
        <is>
          <t>夜</t>
        </is>
      </c>
      <c r="L9" s="7" t="inlineStr">
        <is>
          <t>休</t>
        </is>
      </c>
      <c r="M9" s="7" t="inlineStr">
        <is>
          <t>夜</t>
        </is>
      </c>
      <c r="N9" s="7" t="inlineStr">
        <is>
          <t>休</t>
        </is>
      </c>
      <c r="O9" s="7" t="inlineStr">
        <is>
          <t>夜</t>
        </is>
      </c>
      <c r="P9" s="7" t="inlineStr">
        <is>
          <t>休</t>
        </is>
      </c>
      <c r="Q9" s="7" t="n"/>
      <c r="R9" s="7" t="n"/>
      <c r="S9" s="7" t="n"/>
      <c r="T9" s="7" t="n"/>
      <c r="U9" s="7" t="n"/>
      <c r="V9" s="7" t="n"/>
      <c r="W9" s="7" t="n"/>
      <c r="X9" s="7" t="n"/>
      <c r="Y9" s="7" t="n"/>
      <c r="Z9" s="7" t="n"/>
      <c r="AA9" s="7" t="n"/>
      <c r="AB9" s="7" t="n"/>
      <c r="AC9" s="7" t="n"/>
      <c r="AD9" s="7" t="n"/>
      <c r="AE9" s="7" t="n"/>
      <c r="AF9" s="7" t="n"/>
      <c r="AG9" s="7" t="n"/>
      <c r="AH9" s="9">
        <f>COUNTIF('計算'!C9:AG9,"&gt;0")</f>
        <v/>
      </c>
      <c r="AI9" s="10">
        <f>SUM('計算'!C9:AG9)</f>
        <v/>
      </c>
      <c r="AJ9" s="11">
        <f>AI9*B9</f>
        <v/>
      </c>
      <c r="AK9" s="9">
        <f>COUNTIF(C9:AG9,"有")</f>
        <v/>
      </c>
    </row>
    <row r="10">
      <c r="A10" s="7" t="inlineStr">
        <is>
          <t>高橋</t>
        </is>
      </c>
      <c r="B10" s="8" t="n">
        <v>1050</v>
      </c>
      <c r="C10" s="7" t="inlineStr">
        <is>
          <t>半</t>
        </is>
      </c>
      <c r="D10" s="7" t="inlineStr">
        <is>
          <t>半</t>
        </is>
      </c>
      <c r="E10" s="7" t="inlineStr">
        <is>
          <t>半</t>
        </is>
      </c>
      <c r="F10" s="7" t="inlineStr">
        <is>
          <t>休</t>
        </is>
      </c>
      <c r="G10" s="7" t="inlineStr">
        <is>
          <t>休</t>
        </is>
      </c>
      <c r="H10" s="7" t="inlineStr">
        <is>
          <t>半</t>
        </is>
      </c>
      <c r="I10" s="7" t="inlineStr">
        <is>
          <t>半</t>
        </is>
      </c>
      <c r="J10" s="7" t="inlineStr">
        <is>
          <t>半</t>
        </is>
      </c>
      <c r="K10" s="7" t="inlineStr">
        <is>
          <t>休</t>
        </is>
      </c>
      <c r="L10" s="7" t="inlineStr">
        <is>
          <t>休</t>
        </is>
      </c>
      <c r="M10" s="7" t="inlineStr">
        <is>
          <t>半</t>
        </is>
      </c>
      <c r="N10" s="7" t="inlineStr">
        <is>
          <t>半</t>
        </is>
      </c>
      <c r="O10" s="7" t="inlineStr">
        <is>
          <t>半</t>
        </is>
      </c>
      <c r="P10" s="7" t="inlineStr">
        <is>
          <t>休</t>
        </is>
      </c>
      <c r="Q10" s="7" t="n"/>
      <c r="R10" s="7" t="n"/>
      <c r="S10" s="7" t="n"/>
      <c r="T10" s="7" t="n"/>
      <c r="U10" s="7" t="n"/>
      <c r="V10" s="7" t="n"/>
      <c r="W10" s="7" t="n"/>
      <c r="X10" s="7" t="n"/>
      <c r="Y10" s="7" t="n"/>
      <c r="Z10" s="7" t="n"/>
      <c r="AA10" s="7" t="n"/>
      <c r="AB10" s="7" t="n"/>
      <c r="AC10" s="7" t="n"/>
      <c r="AD10" s="7" t="n"/>
      <c r="AE10" s="7" t="n"/>
      <c r="AF10" s="7" t="n"/>
      <c r="AG10" s="7" t="n"/>
      <c r="AH10" s="9">
        <f>COUNTIF('計算'!C10:AG10,"&gt;0")</f>
        <v/>
      </c>
      <c r="AI10" s="10">
        <f>SUM('計算'!C10:AG10)</f>
        <v/>
      </c>
      <c r="AJ10" s="11">
        <f>AI10*B10</f>
        <v/>
      </c>
      <c r="AK10" s="9">
        <f>COUNTIF(C10:AG10,"有")</f>
        <v/>
      </c>
    </row>
    <row r="11">
      <c r="A11" s="7" t="n"/>
      <c r="B11" s="8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  <c r="W11" s="7" t="n"/>
      <c r="X11" s="7" t="n"/>
      <c r="Y11" s="7" t="n"/>
      <c r="Z11" s="7" t="n"/>
      <c r="AA11" s="7" t="n"/>
      <c r="AB11" s="7" t="n"/>
      <c r="AC11" s="7" t="n"/>
      <c r="AD11" s="7" t="n"/>
      <c r="AE11" s="7" t="n"/>
      <c r="AF11" s="7" t="n"/>
      <c r="AG11" s="7" t="n"/>
      <c r="AH11" s="9">
        <f>COUNTIF('計算'!C11:AG11,"&gt;0")</f>
        <v/>
      </c>
      <c r="AI11" s="10">
        <f>SUM('計算'!C11:AG11)</f>
        <v/>
      </c>
      <c r="AJ11" s="11">
        <f>AI11*B11</f>
        <v/>
      </c>
      <c r="AK11" s="9">
        <f>COUNTIF(C11:AG11,"有")</f>
        <v/>
      </c>
    </row>
    <row r="12">
      <c r="A12" s="7" t="n"/>
      <c r="B12" s="8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  <c r="W12" s="7" t="n"/>
      <c r="X12" s="7" t="n"/>
      <c r="Y12" s="7" t="n"/>
      <c r="Z12" s="7" t="n"/>
      <c r="AA12" s="7" t="n"/>
      <c r="AB12" s="7" t="n"/>
      <c r="AC12" s="7" t="n"/>
      <c r="AD12" s="7" t="n"/>
      <c r="AE12" s="7" t="n"/>
      <c r="AF12" s="7" t="n"/>
      <c r="AG12" s="7" t="n"/>
      <c r="AH12" s="9">
        <f>COUNTIF('計算'!C12:AG12,"&gt;0")</f>
        <v/>
      </c>
      <c r="AI12" s="10">
        <f>SUM('計算'!C12:AG12)</f>
        <v/>
      </c>
      <c r="AJ12" s="11">
        <f>AI12*B12</f>
        <v/>
      </c>
      <c r="AK12" s="9">
        <f>COUNTIF(C12:AG12,"有")</f>
        <v/>
      </c>
    </row>
    <row r="13">
      <c r="A13" s="7" t="n"/>
      <c r="B13" s="8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  <c r="AA13" s="7" t="n"/>
      <c r="AB13" s="7" t="n"/>
      <c r="AC13" s="7" t="n"/>
      <c r="AD13" s="7" t="n"/>
      <c r="AE13" s="7" t="n"/>
      <c r="AF13" s="7" t="n"/>
      <c r="AG13" s="7" t="n"/>
      <c r="AH13" s="9">
        <f>COUNTIF('計算'!C13:AG13,"&gt;0")</f>
        <v/>
      </c>
      <c r="AI13" s="10">
        <f>SUM('計算'!C13:AG13)</f>
        <v/>
      </c>
      <c r="AJ13" s="11">
        <f>AI13*B13</f>
        <v/>
      </c>
      <c r="AK13" s="9">
        <f>COUNTIF(C13:AG13,"有")</f>
        <v/>
      </c>
    </row>
    <row r="14">
      <c r="A14" s="7" t="n"/>
      <c r="B14" s="8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9">
        <f>COUNTIF('計算'!C14:AG14,"&gt;0")</f>
        <v/>
      </c>
      <c r="AI14" s="10">
        <f>SUM('計算'!C14:AG14)</f>
        <v/>
      </c>
      <c r="AJ14" s="11">
        <f>AI14*B14</f>
        <v/>
      </c>
      <c r="AK14" s="9">
        <f>COUNTIF(C14:AG14,"有")</f>
        <v/>
      </c>
    </row>
    <row r="15">
      <c r="A15" s="7" t="n"/>
      <c r="B15" s="8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  <c r="W15" s="7" t="n"/>
      <c r="X15" s="7" t="n"/>
      <c r="Y15" s="7" t="n"/>
      <c r="Z15" s="7" t="n"/>
      <c r="AA15" s="7" t="n"/>
      <c r="AB15" s="7" t="n"/>
      <c r="AC15" s="7" t="n"/>
      <c r="AD15" s="7" t="n"/>
      <c r="AE15" s="7" t="n"/>
      <c r="AF15" s="7" t="n"/>
      <c r="AG15" s="7" t="n"/>
      <c r="AH15" s="9">
        <f>COUNTIF('計算'!C15:AG15,"&gt;0")</f>
        <v/>
      </c>
      <c r="AI15" s="10">
        <f>SUM('計算'!C15:AG15)</f>
        <v/>
      </c>
      <c r="AJ15" s="11">
        <f>AI15*B15</f>
        <v/>
      </c>
      <c r="AK15" s="9">
        <f>COUNTIF(C15:AG15,"有")</f>
        <v/>
      </c>
    </row>
    <row r="16">
      <c r="A16" s="7" t="n"/>
      <c r="B16" s="8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  <c r="Z16" s="7" t="n"/>
      <c r="AA16" s="7" t="n"/>
      <c r="AB16" s="7" t="n"/>
      <c r="AC16" s="7" t="n"/>
      <c r="AD16" s="7" t="n"/>
      <c r="AE16" s="7" t="n"/>
      <c r="AF16" s="7" t="n"/>
      <c r="AG16" s="7" t="n"/>
      <c r="AH16" s="9">
        <f>COUNTIF('計算'!C16:AG16,"&gt;0")</f>
        <v/>
      </c>
      <c r="AI16" s="10">
        <f>SUM('計算'!C16:AG16)</f>
        <v/>
      </c>
      <c r="AJ16" s="11">
        <f>AI16*B16</f>
        <v/>
      </c>
      <c r="AK16" s="9">
        <f>COUNTIF(C16:AG16,"有")</f>
        <v/>
      </c>
    </row>
    <row r="17">
      <c r="A17" s="7" t="n"/>
      <c r="B17" s="8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  <c r="W17" s="7" t="n"/>
      <c r="X17" s="7" t="n"/>
      <c r="Y17" s="7" t="n"/>
      <c r="Z17" s="7" t="n"/>
      <c r="AA17" s="7" t="n"/>
      <c r="AB17" s="7" t="n"/>
      <c r="AC17" s="7" t="n"/>
      <c r="AD17" s="7" t="n"/>
      <c r="AE17" s="7" t="n"/>
      <c r="AF17" s="7" t="n"/>
      <c r="AG17" s="7" t="n"/>
      <c r="AH17" s="9">
        <f>COUNTIF('計算'!C17:AG17,"&gt;0")</f>
        <v/>
      </c>
      <c r="AI17" s="10">
        <f>SUM('計算'!C17:AG17)</f>
        <v/>
      </c>
      <c r="AJ17" s="11">
        <f>AI17*B17</f>
        <v/>
      </c>
      <c r="AK17" s="9">
        <f>COUNTIF(C17:AG17,"有")</f>
        <v/>
      </c>
    </row>
    <row r="18">
      <c r="A18" s="7" t="n"/>
      <c r="B18" s="8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  <c r="Z18" s="7" t="n"/>
      <c r="AA18" s="7" t="n"/>
      <c r="AB18" s="7" t="n"/>
      <c r="AC18" s="7" t="n"/>
      <c r="AD18" s="7" t="n"/>
      <c r="AE18" s="7" t="n"/>
      <c r="AF18" s="7" t="n"/>
      <c r="AG18" s="7" t="n"/>
      <c r="AH18" s="9">
        <f>COUNTIF('計算'!C18:AG18,"&gt;0")</f>
        <v/>
      </c>
      <c r="AI18" s="10">
        <f>SUM('計算'!C18:AG18)</f>
        <v/>
      </c>
      <c r="AJ18" s="11">
        <f>AI18*B18</f>
        <v/>
      </c>
      <c r="AK18" s="9">
        <f>COUNTIF(C18:AG18,"有")</f>
        <v/>
      </c>
    </row>
    <row r="19">
      <c r="A19" s="7" t="n"/>
      <c r="B19" s="8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  <c r="W19" s="7" t="n"/>
      <c r="X19" s="7" t="n"/>
      <c r="Y19" s="7" t="n"/>
      <c r="Z19" s="7" t="n"/>
      <c r="AA19" s="7" t="n"/>
      <c r="AB19" s="7" t="n"/>
      <c r="AC19" s="7" t="n"/>
      <c r="AD19" s="7" t="n"/>
      <c r="AE19" s="7" t="n"/>
      <c r="AF19" s="7" t="n"/>
      <c r="AG19" s="7" t="n"/>
      <c r="AH19" s="9">
        <f>COUNTIF('計算'!C19:AG19,"&gt;0")</f>
        <v/>
      </c>
      <c r="AI19" s="10">
        <f>SUM('計算'!C19:AG19)</f>
        <v/>
      </c>
      <c r="AJ19" s="11">
        <f>AI19*B19</f>
        <v/>
      </c>
      <c r="AK19" s="9">
        <f>COUNTIF(C19:AG19,"有")</f>
        <v/>
      </c>
    </row>
    <row r="20">
      <c r="A20" s="7" t="n"/>
      <c r="B20" s="8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  <c r="U20" s="7" t="n"/>
      <c r="V20" s="7" t="n"/>
      <c r="W20" s="7" t="n"/>
      <c r="X20" s="7" t="n"/>
      <c r="Y20" s="7" t="n"/>
      <c r="Z20" s="7" t="n"/>
      <c r="AA20" s="7" t="n"/>
      <c r="AB20" s="7" t="n"/>
      <c r="AC20" s="7" t="n"/>
      <c r="AD20" s="7" t="n"/>
      <c r="AE20" s="7" t="n"/>
      <c r="AF20" s="7" t="n"/>
      <c r="AG20" s="7" t="n"/>
      <c r="AH20" s="9">
        <f>COUNTIF('計算'!C20:AG20,"&gt;0")</f>
        <v/>
      </c>
      <c r="AI20" s="10">
        <f>SUM('計算'!C20:AG20)</f>
        <v/>
      </c>
      <c r="AJ20" s="11">
        <f>AI20*B20</f>
        <v/>
      </c>
      <c r="AK20" s="9">
        <f>COUNTIF(C20:AG20,"有")</f>
        <v/>
      </c>
    </row>
    <row r="21">
      <c r="A21" s="7" t="n"/>
      <c r="B21" s="8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  <c r="W21" s="7" t="n"/>
      <c r="X21" s="7" t="n"/>
      <c r="Y21" s="7" t="n"/>
      <c r="Z21" s="7" t="n"/>
      <c r="AA21" s="7" t="n"/>
      <c r="AB21" s="7" t="n"/>
      <c r="AC21" s="7" t="n"/>
      <c r="AD21" s="7" t="n"/>
      <c r="AE21" s="7" t="n"/>
      <c r="AF21" s="7" t="n"/>
      <c r="AG21" s="7" t="n"/>
      <c r="AH21" s="9">
        <f>COUNTIF('計算'!C21:AG21,"&gt;0")</f>
        <v/>
      </c>
      <c r="AI21" s="10">
        <f>SUM('計算'!C21:AG21)</f>
        <v/>
      </c>
      <c r="AJ21" s="11">
        <f>AI21*B21</f>
        <v/>
      </c>
      <c r="AK21" s="9">
        <f>COUNTIF(C21:AG21,"有")</f>
        <v/>
      </c>
    </row>
    <row r="23">
      <c r="A23" s="12" t="inlineStr">
        <is>
          <t>出勤人数</t>
        </is>
      </c>
      <c r="B23" s="13" t="n"/>
      <c r="C23" s="13">
        <f>IF(C$4="","",COUNTIF('計算'!C$7:C$21,"&gt;0"))</f>
        <v/>
      </c>
      <c r="D23" s="13">
        <f>IF(D$4="","",COUNTIF('計算'!D$7:D$21,"&gt;0"))</f>
        <v/>
      </c>
      <c r="E23" s="13">
        <f>IF(E$4="","",COUNTIF('計算'!E$7:E$21,"&gt;0"))</f>
        <v/>
      </c>
      <c r="F23" s="13">
        <f>IF(F$4="","",COUNTIF('計算'!F$7:F$21,"&gt;0"))</f>
        <v/>
      </c>
      <c r="G23" s="13">
        <f>IF(G$4="","",COUNTIF('計算'!G$7:G$21,"&gt;0"))</f>
        <v/>
      </c>
      <c r="H23" s="13">
        <f>IF(H$4="","",COUNTIF('計算'!H$7:H$21,"&gt;0"))</f>
        <v/>
      </c>
      <c r="I23" s="13">
        <f>IF(I$4="","",COUNTIF('計算'!I$7:I$21,"&gt;0"))</f>
        <v/>
      </c>
      <c r="J23" s="13">
        <f>IF(J$4="","",COUNTIF('計算'!J$7:J$21,"&gt;0"))</f>
        <v/>
      </c>
      <c r="K23" s="13">
        <f>IF(K$4="","",COUNTIF('計算'!K$7:K$21,"&gt;0"))</f>
        <v/>
      </c>
      <c r="L23" s="13">
        <f>IF(L$4="","",COUNTIF('計算'!L$7:L$21,"&gt;0"))</f>
        <v/>
      </c>
      <c r="M23" s="13">
        <f>IF(M$4="","",COUNTIF('計算'!M$7:M$21,"&gt;0"))</f>
        <v/>
      </c>
      <c r="N23" s="13">
        <f>IF(N$4="","",COUNTIF('計算'!N$7:N$21,"&gt;0"))</f>
        <v/>
      </c>
      <c r="O23" s="13">
        <f>IF(O$4="","",COUNTIF('計算'!O$7:O$21,"&gt;0"))</f>
        <v/>
      </c>
      <c r="P23" s="13">
        <f>IF(P$4="","",COUNTIF('計算'!P$7:P$21,"&gt;0"))</f>
        <v/>
      </c>
      <c r="Q23" s="13">
        <f>IF(Q$4="","",COUNTIF('計算'!Q$7:Q$21,"&gt;0"))</f>
        <v/>
      </c>
      <c r="R23" s="13">
        <f>IF(R$4="","",COUNTIF('計算'!R$7:R$21,"&gt;0"))</f>
        <v/>
      </c>
      <c r="S23" s="13">
        <f>IF(S$4="","",COUNTIF('計算'!S$7:S$21,"&gt;0"))</f>
        <v/>
      </c>
      <c r="T23" s="13">
        <f>IF(T$4="","",COUNTIF('計算'!T$7:T$21,"&gt;0"))</f>
        <v/>
      </c>
      <c r="U23" s="13">
        <f>IF(U$4="","",COUNTIF('計算'!U$7:U$21,"&gt;0"))</f>
        <v/>
      </c>
      <c r="V23" s="13">
        <f>IF(V$4="","",COUNTIF('計算'!V$7:V$21,"&gt;0"))</f>
        <v/>
      </c>
      <c r="W23" s="13">
        <f>IF(W$4="","",COUNTIF('計算'!W$7:W$21,"&gt;0"))</f>
        <v/>
      </c>
      <c r="X23" s="13">
        <f>IF(X$4="","",COUNTIF('計算'!X$7:X$21,"&gt;0"))</f>
        <v/>
      </c>
      <c r="Y23" s="13">
        <f>IF(Y$4="","",COUNTIF('計算'!Y$7:Y$21,"&gt;0"))</f>
        <v/>
      </c>
      <c r="Z23" s="13">
        <f>IF(Z$4="","",COUNTIF('計算'!Z$7:Z$21,"&gt;0"))</f>
        <v/>
      </c>
      <c r="AA23" s="13">
        <f>IF(AA$4="","",COUNTIF('計算'!AA$7:AA$21,"&gt;0"))</f>
        <v/>
      </c>
      <c r="AB23" s="13">
        <f>IF(AB$4="","",COUNTIF('計算'!AB$7:AB$21,"&gt;0"))</f>
        <v/>
      </c>
      <c r="AC23" s="13">
        <f>IF(AC$4="","",COUNTIF('計算'!AC$7:AC$21,"&gt;0"))</f>
        <v/>
      </c>
      <c r="AD23" s="13">
        <f>IF(AD$4="","",COUNTIF('計算'!AD$7:AD$21,"&gt;0"))</f>
        <v/>
      </c>
      <c r="AE23" s="13">
        <f>IF(AE$4="","",COUNTIF('計算'!AE$7:AE$21,"&gt;0"))</f>
        <v/>
      </c>
      <c r="AF23" s="13">
        <f>IF(AF$4="","",COUNTIF('計算'!AF$7:AF$21,"&gt;0"))</f>
        <v/>
      </c>
      <c r="AG23" s="13">
        <f>IF(AG$4="","",COUNTIF('計算'!AG$7:AG$21,"&gt;0"))</f>
        <v/>
      </c>
      <c r="AH23" s="12" t="inlineStr">
        <is>
          <t>月合計</t>
        </is>
      </c>
      <c r="AI23" s="13" t="n"/>
      <c r="AJ23" s="13" t="n"/>
      <c r="AK23" s="13" t="n"/>
    </row>
    <row r="24">
      <c r="A24" s="12" t="inlineStr">
        <is>
          <t>総労働時間</t>
        </is>
      </c>
      <c r="B24" s="13" t="n"/>
      <c r="C24" s="14">
        <f>IF(C$4="","",SUM('計算'!C$7:C$21))</f>
        <v/>
      </c>
      <c r="D24" s="14">
        <f>IF(D$4="","",SUM('計算'!D$7:D$21))</f>
        <v/>
      </c>
      <c r="E24" s="14">
        <f>IF(E$4="","",SUM('計算'!E$7:E$21))</f>
        <v/>
      </c>
      <c r="F24" s="14">
        <f>IF(F$4="","",SUM('計算'!F$7:F$21))</f>
        <v/>
      </c>
      <c r="G24" s="14">
        <f>IF(G$4="","",SUM('計算'!G$7:G$21))</f>
        <v/>
      </c>
      <c r="H24" s="14">
        <f>IF(H$4="","",SUM('計算'!H$7:H$21))</f>
        <v/>
      </c>
      <c r="I24" s="14">
        <f>IF(I$4="","",SUM('計算'!I$7:I$21))</f>
        <v/>
      </c>
      <c r="J24" s="14">
        <f>IF(J$4="","",SUM('計算'!J$7:J$21))</f>
        <v/>
      </c>
      <c r="K24" s="14">
        <f>IF(K$4="","",SUM('計算'!K$7:K$21))</f>
        <v/>
      </c>
      <c r="L24" s="14">
        <f>IF(L$4="","",SUM('計算'!L$7:L$21))</f>
        <v/>
      </c>
      <c r="M24" s="14">
        <f>IF(M$4="","",SUM('計算'!M$7:M$21))</f>
        <v/>
      </c>
      <c r="N24" s="14">
        <f>IF(N$4="","",SUM('計算'!N$7:N$21))</f>
        <v/>
      </c>
      <c r="O24" s="14">
        <f>IF(O$4="","",SUM('計算'!O$7:O$21))</f>
        <v/>
      </c>
      <c r="P24" s="14">
        <f>IF(P$4="","",SUM('計算'!P$7:P$21))</f>
        <v/>
      </c>
      <c r="Q24" s="14">
        <f>IF(Q$4="","",SUM('計算'!Q$7:Q$21))</f>
        <v/>
      </c>
      <c r="R24" s="14">
        <f>IF(R$4="","",SUM('計算'!R$7:R$21))</f>
        <v/>
      </c>
      <c r="S24" s="14">
        <f>IF(S$4="","",SUM('計算'!S$7:S$21))</f>
        <v/>
      </c>
      <c r="T24" s="14">
        <f>IF(T$4="","",SUM('計算'!T$7:T$21))</f>
        <v/>
      </c>
      <c r="U24" s="14">
        <f>IF(U$4="","",SUM('計算'!U$7:U$21))</f>
        <v/>
      </c>
      <c r="V24" s="14">
        <f>IF(V$4="","",SUM('計算'!V$7:V$21))</f>
        <v/>
      </c>
      <c r="W24" s="14">
        <f>IF(W$4="","",SUM('計算'!W$7:W$21))</f>
        <v/>
      </c>
      <c r="X24" s="14">
        <f>IF(X$4="","",SUM('計算'!X$7:X$21))</f>
        <v/>
      </c>
      <c r="Y24" s="14">
        <f>IF(Y$4="","",SUM('計算'!Y$7:Y$21))</f>
        <v/>
      </c>
      <c r="Z24" s="14">
        <f>IF(Z$4="","",SUM('計算'!Z$7:Z$21))</f>
        <v/>
      </c>
      <c r="AA24" s="14">
        <f>IF(AA$4="","",SUM('計算'!AA$7:AA$21))</f>
        <v/>
      </c>
      <c r="AB24" s="14">
        <f>IF(AB$4="","",SUM('計算'!AB$7:AB$21))</f>
        <v/>
      </c>
      <c r="AC24" s="14">
        <f>IF(AC$4="","",SUM('計算'!AC$7:AC$21))</f>
        <v/>
      </c>
      <c r="AD24" s="14">
        <f>IF(AD$4="","",SUM('計算'!AD$7:AD$21))</f>
        <v/>
      </c>
      <c r="AE24" s="14">
        <f>IF(AE$4="","",SUM('計算'!AE$7:AE$21))</f>
        <v/>
      </c>
      <c r="AF24" s="14">
        <f>IF(AF$4="","",SUM('計算'!AF$7:AF$21))</f>
        <v/>
      </c>
      <c r="AG24" s="14">
        <f>IF(AG$4="","",SUM('計算'!AG$7:AG$21))</f>
        <v/>
      </c>
      <c r="AH24" s="13" t="n"/>
      <c r="AI24" s="15">
        <f>SUM(AI7:AI21)</f>
        <v/>
      </c>
      <c r="AJ24" s="13" t="n"/>
      <c r="AK24" s="13" t="n"/>
    </row>
    <row r="25">
      <c r="A25" s="12" t="inlineStr">
        <is>
          <t>人件費</t>
        </is>
      </c>
      <c r="B25" s="13" t="n"/>
      <c r="C25" s="16">
        <f>IF(C$4="","",SUMPRODUCT('計算'!C$7:C$21,$B$7:$B$21))</f>
        <v/>
      </c>
      <c r="D25" s="16">
        <f>IF(D$4="","",SUMPRODUCT('計算'!D$7:D$21,$B$7:$B$21))</f>
        <v/>
      </c>
      <c r="E25" s="16">
        <f>IF(E$4="","",SUMPRODUCT('計算'!E$7:E$21,$B$7:$B$21))</f>
        <v/>
      </c>
      <c r="F25" s="16">
        <f>IF(F$4="","",SUMPRODUCT('計算'!F$7:F$21,$B$7:$B$21))</f>
        <v/>
      </c>
      <c r="G25" s="16">
        <f>IF(G$4="","",SUMPRODUCT('計算'!G$7:G$21,$B$7:$B$21))</f>
        <v/>
      </c>
      <c r="H25" s="16">
        <f>IF(H$4="","",SUMPRODUCT('計算'!H$7:H$21,$B$7:$B$21))</f>
        <v/>
      </c>
      <c r="I25" s="16">
        <f>IF(I$4="","",SUMPRODUCT('計算'!I$7:I$21,$B$7:$B$21))</f>
        <v/>
      </c>
      <c r="J25" s="16">
        <f>IF(J$4="","",SUMPRODUCT('計算'!J$7:J$21,$B$7:$B$21))</f>
        <v/>
      </c>
      <c r="K25" s="16">
        <f>IF(K$4="","",SUMPRODUCT('計算'!K$7:K$21,$B$7:$B$21))</f>
        <v/>
      </c>
      <c r="L25" s="16">
        <f>IF(L$4="","",SUMPRODUCT('計算'!L$7:L$21,$B$7:$B$21))</f>
        <v/>
      </c>
      <c r="M25" s="16">
        <f>IF(M$4="","",SUMPRODUCT('計算'!M$7:M$21,$B$7:$B$21))</f>
        <v/>
      </c>
      <c r="N25" s="16">
        <f>IF(N$4="","",SUMPRODUCT('計算'!N$7:N$21,$B$7:$B$21))</f>
        <v/>
      </c>
      <c r="O25" s="16">
        <f>IF(O$4="","",SUMPRODUCT('計算'!O$7:O$21,$B$7:$B$21))</f>
        <v/>
      </c>
      <c r="P25" s="16">
        <f>IF(P$4="","",SUMPRODUCT('計算'!P$7:P$21,$B$7:$B$21))</f>
        <v/>
      </c>
      <c r="Q25" s="16">
        <f>IF(Q$4="","",SUMPRODUCT('計算'!Q$7:Q$21,$B$7:$B$21))</f>
        <v/>
      </c>
      <c r="R25" s="16">
        <f>IF(R$4="","",SUMPRODUCT('計算'!R$7:R$21,$B$7:$B$21))</f>
        <v/>
      </c>
      <c r="S25" s="16">
        <f>IF(S$4="","",SUMPRODUCT('計算'!S$7:S$21,$B$7:$B$21))</f>
        <v/>
      </c>
      <c r="T25" s="16">
        <f>IF(T$4="","",SUMPRODUCT('計算'!T$7:T$21,$B$7:$B$21))</f>
        <v/>
      </c>
      <c r="U25" s="16">
        <f>IF(U$4="","",SUMPRODUCT('計算'!U$7:U$21,$B$7:$B$21))</f>
        <v/>
      </c>
      <c r="V25" s="16">
        <f>IF(V$4="","",SUMPRODUCT('計算'!V$7:V$21,$B$7:$B$21))</f>
        <v/>
      </c>
      <c r="W25" s="16">
        <f>IF(W$4="","",SUMPRODUCT('計算'!W$7:W$21,$B$7:$B$21))</f>
        <v/>
      </c>
      <c r="X25" s="16">
        <f>IF(X$4="","",SUMPRODUCT('計算'!X$7:X$21,$B$7:$B$21))</f>
        <v/>
      </c>
      <c r="Y25" s="16">
        <f>IF(Y$4="","",SUMPRODUCT('計算'!Y$7:Y$21,$B$7:$B$21))</f>
        <v/>
      </c>
      <c r="Z25" s="16">
        <f>IF(Z$4="","",SUMPRODUCT('計算'!Z$7:Z$21,$B$7:$B$21))</f>
        <v/>
      </c>
      <c r="AA25" s="16">
        <f>IF(AA$4="","",SUMPRODUCT('計算'!AA$7:AA$21,$B$7:$B$21))</f>
        <v/>
      </c>
      <c r="AB25" s="16">
        <f>IF(AB$4="","",SUMPRODUCT('計算'!AB$7:AB$21,$B$7:$B$21))</f>
        <v/>
      </c>
      <c r="AC25" s="16">
        <f>IF(AC$4="","",SUMPRODUCT('計算'!AC$7:AC$21,$B$7:$B$21))</f>
        <v/>
      </c>
      <c r="AD25" s="16">
        <f>IF(AD$4="","",SUMPRODUCT('計算'!AD$7:AD$21,$B$7:$B$21))</f>
        <v/>
      </c>
      <c r="AE25" s="16">
        <f>IF(AE$4="","",SUMPRODUCT('計算'!AE$7:AE$21,$B$7:$B$21))</f>
        <v/>
      </c>
      <c r="AF25" s="16">
        <f>IF(AF$4="","",SUMPRODUCT('計算'!AF$7:AF$21,$B$7:$B$21))</f>
        <v/>
      </c>
      <c r="AG25" s="16">
        <f>IF(AG$4="","",SUMPRODUCT('計算'!AG$7:AG$21,$B$7:$B$21))</f>
        <v/>
      </c>
      <c r="AH25" s="13" t="n"/>
      <c r="AI25" s="13" t="n"/>
      <c r="AJ25" s="17">
        <f>SUM(AJ7:AJ21)</f>
        <v/>
      </c>
      <c r="AK25" s="13" t="n"/>
    </row>
  </sheetData>
  <conditionalFormatting sqref="C4:AG25">
    <cfRule type="expression" priority="1" dxfId="0" stopIfTrue="1">
      <formula>C$4=""</formula>
    </cfRule>
    <cfRule type="expression" priority="3" dxfId="1">
      <formula>OR(WEEKDAY(C$4)=1,COUNTIF('祝日'!$A:$A,C$4)&gt;0)</formula>
    </cfRule>
    <cfRule type="expression" priority="4" dxfId="2">
      <formula>WEEKDAY(C$4)=7</formula>
    </cfRule>
  </conditionalFormatting>
  <conditionalFormatting sqref="C7:AG21">
    <cfRule type="expression" priority="2" dxfId="3" stopIfTrue="1">
      <formula>AND('計算'!C7&gt;0,'休み希望'!C7="×")</formula>
    </cfRule>
  </conditionalFormatting>
  <dataValidations count="1">
    <dataValidation sqref="C7:AG21" showDropDown="0" showInputMessage="0" showErrorMessage="0" allowBlank="1" type="list">
      <formula1>='シフト区分'!$A$2:$A$11</formula1>
    </dataValidation>
  </dataValidations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9" customWidth="1" min="3" max="3"/>
    <col width="9" customWidth="1" min="4" max="4"/>
    <col width="10" customWidth="1" min="5" max="5"/>
    <col width="10" customWidth="1" min="6" max="6"/>
  </cols>
  <sheetData>
    <row r="1">
      <c r="A1" s="5" t="inlineStr">
        <is>
          <t>記号</t>
        </is>
      </c>
      <c r="B1" s="5" t="inlineStr">
        <is>
          <t>名称</t>
        </is>
      </c>
      <c r="C1" s="5" t="inlineStr">
        <is>
          <t>開始</t>
        </is>
      </c>
      <c r="D1" s="5" t="inlineStr">
        <is>
          <t>終了</t>
        </is>
      </c>
      <c r="E1" s="5" t="inlineStr">
        <is>
          <t>休憩(分)</t>
        </is>
      </c>
      <c r="F1" s="5" t="inlineStr">
        <is>
          <t>労働時間</t>
        </is>
      </c>
      <c r="H1" t="inlineStr">
        <is>
          <t>記号と時間は自由に変えられます。空き行（10・11行目）に追加もできます。</t>
        </is>
      </c>
    </row>
    <row r="2">
      <c r="A2" s="7" t="inlineStr">
        <is>
          <t>早</t>
        </is>
      </c>
      <c r="B2" s="7" t="inlineStr">
        <is>
          <t>早番</t>
        </is>
      </c>
      <c r="C2" s="18" t="n">
        <v>0.375</v>
      </c>
      <c r="D2" s="18" t="n">
        <v>0.75</v>
      </c>
      <c r="E2" s="7" t="n">
        <v>60</v>
      </c>
      <c r="F2" s="10">
        <f>IF(OR(C2="",D2=""),0,ROUND((IF(D2&lt;C2,D2+1,D2)-C2)*24-IF(E2="",0,E2)/60,2))</f>
        <v/>
      </c>
      <c r="H2" t="inlineStr">
        <is>
          <t>終了が開始より早い場合（夜勤）は日をまたぐものとして計算します。</t>
        </is>
      </c>
    </row>
    <row r="3">
      <c r="A3" s="7" t="inlineStr">
        <is>
          <t>中</t>
        </is>
      </c>
      <c r="B3" s="7" t="inlineStr">
        <is>
          <t>中番</t>
        </is>
      </c>
      <c r="C3" s="18" t="n">
        <v>0.4583333333333333</v>
      </c>
      <c r="D3" s="18" t="n">
        <v>0.8333333333333334</v>
      </c>
      <c r="E3" s="7" t="n">
        <v>60</v>
      </c>
      <c r="F3" s="10">
        <f>IF(OR(C3="",D3=""),0,ROUND((IF(D3&lt;C3,D3+1,D3)-C3)*24-IF(E3="",0,E3)/60,2))</f>
        <v/>
      </c>
    </row>
    <row r="4">
      <c r="A4" s="7" t="inlineStr">
        <is>
          <t>遅</t>
        </is>
      </c>
      <c r="B4" s="7" t="inlineStr">
        <is>
          <t>遅番</t>
        </is>
      </c>
      <c r="C4" s="18" t="n">
        <v>0.5416666666666666</v>
      </c>
      <c r="D4" s="18" t="n">
        <v>0.9166666666666666</v>
      </c>
      <c r="E4" s="7" t="n">
        <v>60</v>
      </c>
      <c r="F4" s="10">
        <f>IF(OR(C4="",D4=""),0,ROUND((IF(D4&lt;C4,D4+1,D4)-C4)*24-IF(E4="",0,E4)/60,2))</f>
        <v/>
      </c>
    </row>
    <row r="5">
      <c r="A5" s="7" t="inlineStr">
        <is>
          <t>夜</t>
        </is>
      </c>
      <c r="B5" s="7" t="inlineStr">
        <is>
          <t>夜勤</t>
        </is>
      </c>
      <c r="C5" s="18" t="n">
        <v>0.9166666666666666</v>
      </c>
      <c r="D5" s="18" t="n">
        <v>0.2916666666666667</v>
      </c>
      <c r="E5" s="7" t="n">
        <v>60</v>
      </c>
      <c r="F5" s="10">
        <f>IF(OR(C5="",D5=""),0,ROUND((IF(D5&lt;C5,D5+1,D5)-C5)*24-IF(E5="",0,E5)/60,2))</f>
        <v/>
      </c>
    </row>
    <row r="6">
      <c r="A6" s="7" t="inlineStr">
        <is>
          <t>半</t>
        </is>
      </c>
      <c r="B6" s="7" t="inlineStr">
        <is>
          <t>半日</t>
        </is>
      </c>
      <c r="C6" s="18" t="n">
        <v>0.375</v>
      </c>
      <c r="D6" s="18" t="n">
        <v>0.5416666666666666</v>
      </c>
      <c r="E6" s="7" t="n">
        <v>0</v>
      </c>
      <c r="F6" s="10">
        <f>IF(OR(C6="",D6=""),0,ROUND((IF(D6&lt;C6,D6+1,D6)-C6)*24-IF(E6="",0,E6)/60,2))</f>
        <v/>
      </c>
    </row>
    <row r="7">
      <c r="A7" s="7" t="inlineStr">
        <is>
          <t>休</t>
        </is>
      </c>
      <c r="B7" s="7" t="inlineStr">
        <is>
          <t>休み</t>
        </is>
      </c>
      <c r="C7" s="18" t="n"/>
      <c r="D7" s="18" t="n"/>
      <c r="E7" s="7" t="n"/>
      <c r="F7" s="10">
        <f>IF(OR(C7="",D7=""),0,ROUND((IF(D7&lt;C7,D7+1,D7)-C7)*24-IF(E7="",0,E7)/60,2))</f>
        <v/>
      </c>
    </row>
    <row r="8">
      <c r="A8" s="7" t="inlineStr">
        <is>
          <t>有</t>
        </is>
      </c>
      <c r="B8" s="7" t="inlineStr">
        <is>
          <t>有給</t>
        </is>
      </c>
      <c r="C8" s="18" t="n"/>
      <c r="D8" s="18" t="n"/>
      <c r="E8" s="7" t="n"/>
      <c r="F8" s="10">
        <f>IF(OR(C8="",D8=""),0,ROUND((IF(D8&lt;C8,D8+1,D8)-C8)*24-IF(E8="",0,E8)/60,2))</f>
        <v/>
      </c>
    </row>
    <row r="9">
      <c r="A9" s="7" t="inlineStr">
        <is>
          <t>公</t>
        </is>
      </c>
      <c r="B9" s="7" t="inlineStr">
        <is>
          <t>公休</t>
        </is>
      </c>
      <c r="C9" s="18" t="n"/>
      <c r="D9" s="18" t="n"/>
      <c r="E9" s="7" t="n"/>
      <c r="F9" s="10">
        <f>IF(OR(C9="",D9=""),0,ROUND((IF(D9&lt;C9,D9+1,D9)-C9)*24-IF(E9="",0,E9)/60,2))</f>
        <v/>
      </c>
    </row>
    <row r="10">
      <c r="A10" s="7" t="n"/>
      <c r="B10" s="7" t="n"/>
      <c r="C10" s="18" t="n"/>
      <c r="D10" s="18" t="n"/>
      <c r="E10" s="7" t="n"/>
      <c r="F10" s="10">
        <f>IF(OR(C10="",D10=""),0,ROUND((IF(D10&lt;C10,D10+1,D10)-C10)*24-IF(E10="",0,E10)/60,2))</f>
        <v/>
      </c>
    </row>
    <row r="11">
      <c r="A11" s="7" t="n"/>
      <c r="B11" s="7" t="n"/>
      <c r="C11" s="18" t="n"/>
      <c r="D11" s="18" t="n"/>
      <c r="E11" s="7" t="n"/>
      <c r="F11" s="10">
        <f>IF(OR(C11="",D11=""),0,ROUND((IF(D11&lt;C11,D11+1,D11)-C11)*24-IF(E11="",0,E11)/60,2))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G2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.4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</cols>
  <sheetData>
    <row r="1">
      <c r="A1" s="2" t="inlineStr">
        <is>
          <t>休み希望</t>
        </is>
      </c>
    </row>
    <row r="2">
      <c r="A2" t="inlineStr">
        <is>
          <t>休みたい日に × を入れると、シフト表で勤務を割り当てたセルが赤くなります。</t>
        </is>
      </c>
    </row>
    <row r="4">
      <c r="A4">
        <f>"対象: "&amp;'シフト表'!A2&amp;"年"&amp;'シフト表'!B2&amp;"月"</f>
        <v/>
      </c>
    </row>
    <row r="5">
      <c r="C5" s="6">
        <f>'シフト表'!C4</f>
        <v/>
      </c>
      <c r="D5" s="6">
        <f>'シフト表'!D4</f>
        <v/>
      </c>
      <c r="E5" s="6">
        <f>'シフト表'!E4</f>
        <v/>
      </c>
      <c r="F5" s="6">
        <f>'シフト表'!F4</f>
        <v/>
      </c>
      <c r="G5" s="6">
        <f>'シフト表'!G4</f>
        <v/>
      </c>
      <c r="H5" s="6">
        <f>'シフト表'!H4</f>
        <v/>
      </c>
      <c r="I5" s="6">
        <f>'シフト表'!I4</f>
        <v/>
      </c>
      <c r="J5" s="6">
        <f>'シフト表'!J4</f>
        <v/>
      </c>
      <c r="K5" s="6">
        <f>'シフト表'!K4</f>
        <v/>
      </c>
      <c r="L5" s="6">
        <f>'シフト表'!L4</f>
        <v/>
      </c>
      <c r="M5" s="6">
        <f>'シフト表'!M4</f>
        <v/>
      </c>
      <c r="N5" s="6">
        <f>'シフト表'!N4</f>
        <v/>
      </c>
      <c r="O5" s="6">
        <f>'シフト表'!O4</f>
        <v/>
      </c>
      <c r="P5" s="6">
        <f>'シフト表'!P4</f>
        <v/>
      </c>
      <c r="Q5" s="6">
        <f>'シフト表'!Q4</f>
        <v/>
      </c>
      <c r="R5" s="6">
        <f>'シフト表'!R4</f>
        <v/>
      </c>
      <c r="S5" s="6">
        <f>'シフト表'!S4</f>
        <v/>
      </c>
      <c r="T5" s="6">
        <f>'シフト表'!T4</f>
        <v/>
      </c>
      <c r="U5" s="6">
        <f>'シフト表'!U4</f>
        <v/>
      </c>
      <c r="V5" s="6">
        <f>'シフト表'!V4</f>
        <v/>
      </c>
      <c r="W5" s="6">
        <f>'シフト表'!W4</f>
        <v/>
      </c>
      <c r="X5" s="6">
        <f>'シフト表'!X4</f>
        <v/>
      </c>
      <c r="Y5" s="6">
        <f>'シフト表'!Y4</f>
        <v/>
      </c>
      <c r="Z5" s="6">
        <f>'シフト表'!Z4</f>
        <v/>
      </c>
      <c r="AA5" s="6">
        <f>'シフト表'!AA4</f>
        <v/>
      </c>
      <c r="AB5" s="6">
        <f>'シフト表'!AB4</f>
        <v/>
      </c>
      <c r="AC5" s="6">
        <f>'シフト表'!AC4</f>
        <v/>
      </c>
      <c r="AD5" s="6">
        <f>'シフト表'!AD4</f>
        <v/>
      </c>
      <c r="AE5" s="6">
        <f>'シフト表'!AE4</f>
        <v/>
      </c>
      <c r="AF5" s="6">
        <f>'シフト表'!AF4</f>
        <v/>
      </c>
      <c r="AG5" s="6">
        <f>'シフト表'!AG4</f>
        <v/>
      </c>
    </row>
    <row r="6">
      <c r="A6" s="5" t="inlineStr">
        <is>
          <t>氏名</t>
        </is>
      </c>
      <c r="C6" s="5">
        <f>'シフト表'!C5</f>
        <v/>
      </c>
      <c r="D6" s="5">
        <f>'シフト表'!D5</f>
        <v/>
      </c>
      <c r="E6" s="5">
        <f>'シフト表'!E5</f>
        <v/>
      </c>
      <c r="F6" s="5">
        <f>'シフト表'!F5</f>
        <v/>
      </c>
      <c r="G6" s="5">
        <f>'シフト表'!G5</f>
        <v/>
      </c>
      <c r="H6" s="5">
        <f>'シフト表'!H5</f>
        <v/>
      </c>
      <c r="I6" s="5">
        <f>'シフト表'!I5</f>
        <v/>
      </c>
      <c r="J6" s="5">
        <f>'シフト表'!J5</f>
        <v/>
      </c>
      <c r="K6" s="5">
        <f>'シフト表'!K5</f>
        <v/>
      </c>
      <c r="L6" s="5">
        <f>'シフト表'!L5</f>
        <v/>
      </c>
      <c r="M6" s="5">
        <f>'シフト表'!M5</f>
        <v/>
      </c>
      <c r="N6" s="5">
        <f>'シフト表'!N5</f>
        <v/>
      </c>
      <c r="O6" s="5">
        <f>'シフト表'!O5</f>
        <v/>
      </c>
      <c r="P6" s="5">
        <f>'シフト表'!P5</f>
        <v/>
      </c>
      <c r="Q6" s="5">
        <f>'シフト表'!Q5</f>
        <v/>
      </c>
      <c r="R6" s="5">
        <f>'シフト表'!R5</f>
        <v/>
      </c>
      <c r="S6" s="5">
        <f>'シフト表'!S5</f>
        <v/>
      </c>
      <c r="T6" s="5">
        <f>'シフト表'!T5</f>
        <v/>
      </c>
      <c r="U6" s="5">
        <f>'シフト表'!U5</f>
        <v/>
      </c>
      <c r="V6" s="5">
        <f>'シフト表'!V5</f>
        <v/>
      </c>
      <c r="W6" s="5">
        <f>'シフト表'!W5</f>
        <v/>
      </c>
      <c r="X6" s="5">
        <f>'シフト表'!X5</f>
        <v/>
      </c>
      <c r="Y6" s="5">
        <f>'シフト表'!Y5</f>
        <v/>
      </c>
      <c r="Z6" s="5">
        <f>'シフト表'!Z5</f>
        <v/>
      </c>
      <c r="AA6" s="5">
        <f>'シフト表'!AA5</f>
        <v/>
      </c>
      <c r="AB6" s="5">
        <f>'シフト表'!AB5</f>
        <v/>
      </c>
      <c r="AC6" s="5">
        <f>'シフト表'!AC5</f>
        <v/>
      </c>
      <c r="AD6" s="5">
        <f>'シフト表'!AD5</f>
        <v/>
      </c>
      <c r="AE6" s="5">
        <f>'シフト表'!AE5</f>
        <v/>
      </c>
      <c r="AF6" s="5">
        <f>'シフト表'!AF5</f>
        <v/>
      </c>
      <c r="AG6" s="5">
        <f>'シフト表'!AG5</f>
        <v/>
      </c>
    </row>
    <row r="7">
      <c r="A7" s="9">
        <f>IF('シフト表'!A7="","",'シフト表'!A7)</f>
        <v/>
      </c>
      <c r="B7" s="9" t="n"/>
      <c r="C7" s="7" t="n"/>
      <c r="D7" s="7" t="n"/>
      <c r="E7" s="7" t="inlineStr">
        <is>
          <t>×</t>
        </is>
      </c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  <c r="T7" s="7" t="n"/>
      <c r="U7" s="7" t="n"/>
      <c r="V7" s="7" t="n"/>
      <c r="W7" s="7" t="n"/>
      <c r="X7" s="7" t="n"/>
      <c r="Y7" s="7" t="n"/>
      <c r="Z7" s="7" t="n"/>
      <c r="AA7" s="7" t="n"/>
      <c r="AB7" s="7" t="n"/>
      <c r="AC7" s="7" t="n"/>
      <c r="AD7" s="7" t="n"/>
      <c r="AE7" s="7" t="n"/>
      <c r="AF7" s="7" t="n"/>
      <c r="AG7" s="7" t="n"/>
    </row>
    <row r="8">
      <c r="A8" s="9">
        <f>IF('シフト表'!A8="","",'シフト表'!A8)</f>
        <v/>
      </c>
      <c r="B8" s="9" t="n"/>
      <c r="C8" s="7" t="n"/>
      <c r="D8" s="7" t="n"/>
      <c r="E8" s="7" t="n"/>
      <c r="F8" s="7" t="n"/>
      <c r="G8" s="7" t="n"/>
      <c r="H8" s="7" t="n"/>
      <c r="I8" s="7" t="n"/>
      <c r="J8" s="7" t="inlineStr">
        <is>
          <t>×</t>
        </is>
      </c>
      <c r="K8" s="7" t="n"/>
      <c r="L8" s="7" t="n"/>
      <c r="M8" s="7" t="n"/>
      <c r="N8" s="7" t="n"/>
      <c r="O8" s="7" t="n"/>
      <c r="P8" s="7" t="n"/>
      <c r="Q8" s="7" t="n"/>
      <c r="R8" s="7" t="n"/>
      <c r="S8" s="7" t="n"/>
      <c r="T8" s="7" t="n"/>
      <c r="U8" s="7" t="n"/>
      <c r="V8" s="7" t="n"/>
      <c r="W8" s="7" t="n"/>
      <c r="X8" s="7" t="n"/>
      <c r="Y8" s="7" t="n"/>
      <c r="Z8" s="7" t="n"/>
      <c r="AA8" s="7" t="n"/>
      <c r="AB8" s="7" t="n"/>
      <c r="AC8" s="7" t="n"/>
      <c r="AD8" s="7" t="n"/>
      <c r="AE8" s="7" t="n"/>
      <c r="AF8" s="7" t="n"/>
      <c r="AG8" s="7" t="n"/>
    </row>
    <row r="9">
      <c r="A9" s="9">
        <f>IF('シフト表'!A9="","",'シフト表'!A9)</f>
        <v/>
      </c>
      <c r="B9" s="9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  <c r="X9" s="7" t="n"/>
      <c r="Y9" s="7" t="n"/>
      <c r="Z9" s="7" t="n"/>
      <c r="AA9" s="7" t="n"/>
      <c r="AB9" s="7" t="n"/>
      <c r="AC9" s="7" t="n"/>
      <c r="AD9" s="7" t="n"/>
      <c r="AE9" s="7" t="n"/>
      <c r="AF9" s="7" t="n"/>
      <c r="AG9" s="7" t="n"/>
    </row>
    <row r="10">
      <c r="A10" s="9">
        <f>IF('シフト表'!A10="","",'シフト表'!A10)</f>
        <v/>
      </c>
      <c r="B10" s="9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7" t="n"/>
      <c r="S10" s="7" t="n"/>
      <c r="T10" s="7" t="n"/>
      <c r="U10" s="7" t="n"/>
      <c r="V10" s="7" t="n"/>
      <c r="W10" s="7" t="n"/>
      <c r="X10" s="7" t="n"/>
      <c r="Y10" s="7" t="n"/>
      <c r="Z10" s="7" t="n"/>
      <c r="AA10" s="7" t="n"/>
      <c r="AB10" s="7" t="n"/>
      <c r="AC10" s="7" t="n"/>
      <c r="AD10" s="7" t="n"/>
      <c r="AE10" s="7" t="n"/>
      <c r="AF10" s="7" t="n"/>
      <c r="AG10" s="7" t="n"/>
    </row>
    <row r="11">
      <c r="A11" s="9">
        <f>IF('シフト表'!A11="","",'シフト表'!A11)</f>
        <v/>
      </c>
      <c r="B11" s="9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  <c r="W11" s="7" t="n"/>
      <c r="X11" s="7" t="n"/>
      <c r="Y11" s="7" t="n"/>
      <c r="Z11" s="7" t="n"/>
      <c r="AA11" s="7" t="n"/>
      <c r="AB11" s="7" t="n"/>
      <c r="AC11" s="7" t="n"/>
      <c r="AD11" s="7" t="n"/>
      <c r="AE11" s="7" t="n"/>
      <c r="AF11" s="7" t="n"/>
      <c r="AG11" s="7" t="n"/>
    </row>
    <row r="12">
      <c r="A12" s="9">
        <f>IF('シフト表'!A12="","",'シフト表'!A12)</f>
        <v/>
      </c>
      <c r="B12" s="9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  <c r="W12" s="7" t="n"/>
      <c r="X12" s="7" t="n"/>
      <c r="Y12" s="7" t="n"/>
      <c r="Z12" s="7" t="n"/>
      <c r="AA12" s="7" t="n"/>
      <c r="AB12" s="7" t="n"/>
      <c r="AC12" s="7" t="n"/>
      <c r="AD12" s="7" t="n"/>
      <c r="AE12" s="7" t="n"/>
      <c r="AF12" s="7" t="n"/>
      <c r="AG12" s="7" t="n"/>
    </row>
    <row r="13">
      <c r="A13" s="9">
        <f>IF('シフト表'!A13="","",'シフト表'!A13)</f>
        <v/>
      </c>
      <c r="B13" s="9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  <c r="AA13" s="7" t="n"/>
      <c r="AB13" s="7" t="n"/>
      <c r="AC13" s="7" t="n"/>
      <c r="AD13" s="7" t="n"/>
      <c r="AE13" s="7" t="n"/>
      <c r="AF13" s="7" t="n"/>
      <c r="AG13" s="7" t="n"/>
    </row>
    <row r="14">
      <c r="A14" s="9">
        <f>IF('シフト表'!A14="","",'シフト表'!A14)</f>
        <v/>
      </c>
      <c r="B14" s="9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</row>
    <row r="15">
      <c r="A15" s="9">
        <f>IF('シフト表'!A15="","",'シフト表'!A15)</f>
        <v/>
      </c>
      <c r="B15" s="9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  <c r="W15" s="7" t="n"/>
      <c r="X15" s="7" t="n"/>
      <c r="Y15" s="7" t="n"/>
      <c r="Z15" s="7" t="n"/>
      <c r="AA15" s="7" t="n"/>
      <c r="AB15" s="7" t="n"/>
      <c r="AC15" s="7" t="n"/>
      <c r="AD15" s="7" t="n"/>
      <c r="AE15" s="7" t="n"/>
      <c r="AF15" s="7" t="n"/>
      <c r="AG15" s="7" t="n"/>
    </row>
    <row r="16">
      <c r="A16" s="9">
        <f>IF('シフト表'!A16="","",'シフト表'!A16)</f>
        <v/>
      </c>
      <c r="B16" s="9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  <c r="Z16" s="7" t="n"/>
      <c r="AA16" s="7" t="n"/>
      <c r="AB16" s="7" t="n"/>
      <c r="AC16" s="7" t="n"/>
      <c r="AD16" s="7" t="n"/>
      <c r="AE16" s="7" t="n"/>
      <c r="AF16" s="7" t="n"/>
      <c r="AG16" s="7" t="n"/>
    </row>
    <row r="17">
      <c r="A17" s="9">
        <f>IF('シフト表'!A17="","",'シフト表'!A17)</f>
        <v/>
      </c>
      <c r="B17" s="9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  <c r="W17" s="7" t="n"/>
      <c r="X17" s="7" t="n"/>
      <c r="Y17" s="7" t="n"/>
      <c r="Z17" s="7" t="n"/>
      <c r="AA17" s="7" t="n"/>
      <c r="AB17" s="7" t="n"/>
      <c r="AC17" s="7" t="n"/>
      <c r="AD17" s="7" t="n"/>
      <c r="AE17" s="7" t="n"/>
      <c r="AF17" s="7" t="n"/>
      <c r="AG17" s="7" t="n"/>
    </row>
    <row r="18">
      <c r="A18" s="9">
        <f>IF('シフト表'!A18="","",'シフト表'!A18)</f>
        <v/>
      </c>
      <c r="B18" s="9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  <c r="Z18" s="7" t="n"/>
      <c r="AA18" s="7" t="n"/>
      <c r="AB18" s="7" t="n"/>
      <c r="AC18" s="7" t="n"/>
      <c r="AD18" s="7" t="n"/>
      <c r="AE18" s="7" t="n"/>
      <c r="AF18" s="7" t="n"/>
      <c r="AG18" s="7" t="n"/>
    </row>
    <row r="19">
      <c r="A19" s="9">
        <f>IF('シフト表'!A19="","",'シフト表'!A19)</f>
        <v/>
      </c>
      <c r="B19" s="9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  <c r="W19" s="7" t="n"/>
      <c r="X19" s="7" t="n"/>
      <c r="Y19" s="7" t="n"/>
      <c r="Z19" s="7" t="n"/>
      <c r="AA19" s="7" t="n"/>
      <c r="AB19" s="7" t="n"/>
      <c r="AC19" s="7" t="n"/>
      <c r="AD19" s="7" t="n"/>
      <c r="AE19" s="7" t="n"/>
      <c r="AF19" s="7" t="n"/>
      <c r="AG19" s="7" t="n"/>
    </row>
    <row r="20">
      <c r="A20" s="9">
        <f>IF('シフト表'!A20="","",'シフト表'!A20)</f>
        <v/>
      </c>
      <c r="B20" s="9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  <c r="U20" s="7" t="n"/>
      <c r="V20" s="7" t="n"/>
      <c r="W20" s="7" t="n"/>
      <c r="X20" s="7" t="n"/>
      <c r="Y20" s="7" t="n"/>
      <c r="Z20" s="7" t="n"/>
      <c r="AA20" s="7" t="n"/>
      <c r="AB20" s="7" t="n"/>
      <c r="AC20" s="7" t="n"/>
      <c r="AD20" s="7" t="n"/>
      <c r="AE20" s="7" t="n"/>
      <c r="AF20" s="7" t="n"/>
      <c r="AG20" s="7" t="n"/>
    </row>
    <row r="21">
      <c r="A21" s="9">
        <f>IF('シフト表'!A21="","",'シフト表'!A21)</f>
        <v/>
      </c>
      <c r="B21" s="9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  <c r="W21" s="7" t="n"/>
      <c r="X21" s="7" t="n"/>
      <c r="Y21" s="7" t="n"/>
      <c r="Z21" s="7" t="n"/>
      <c r="AA21" s="7" t="n"/>
      <c r="AB21" s="7" t="n"/>
      <c r="AC21" s="7" t="n"/>
      <c r="AD21" s="7" t="n"/>
      <c r="AE21" s="7" t="n"/>
      <c r="AF21" s="7" t="n"/>
      <c r="AG21" s="7" t="n"/>
    </row>
  </sheetData>
  <dataValidations count="1">
    <dataValidation sqref="C7:AG21" showDropDown="0" showInputMessage="0" showErrorMessage="0" allowBlank="1" type="list">
      <formula1>"×"</formula1>
    </dataValidation>
  </dataValidations>
  <pageMargins left="0.75" right="0.75" top="1" bottom="1" header="0.5" footer="0.5"/>
  <pageSetup orientation="landscape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5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</cols>
  <sheetData>
    <row r="1">
      <c r="A1" s="5" t="inlineStr">
        <is>
          <t>日付</t>
        </is>
      </c>
      <c r="B1" s="5" t="inlineStr">
        <is>
          <t>名称</t>
        </is>
      </c>
      <c r="D1" t="inlineStr">
        <is>
          <t>内閣府「国民の祝日」CSV（2025〜2027年）から転記。翌年分は行を足すだけで色付けに反映されます。</t>
        </is>
      </c>
    </row>
    <row r="2">
      <c r="A2" s="19" t="n">
        <v>45658</v>
      </c>
      <c r="B2" t="inlineStr">
        <is>
          <t>元日</t>
        </is>
      </c>
    </row>
    <row r="3">
      <c r="A3" s="19" t="n">
        <v>45670</v>
      </c>
      <c r="B3" t="inlineStr">
        <is>
          <t>成人の日</t>
        </is>
      </c>
    </row>
    <row r="4">
      <c r="A4" s="19" t="n">
        <v>45699</v>
      </c>
      <c r="B4" t="inlineStr">
        <is>
          <t>建国記念の日</t>
        </is>
      </c>
    </row>
    <row r="5">
      <c r="A5" s="19" t="n">
        <v>45711</v>
      </c>
      <c r="B5" t="inlineStr">
        <is>
          <t>天皇誕生日</t>
        </is>
      </c>
    </row>
    <row r="6">
      <c r="A6" s="19" t="n">
        <v>45712</v>
      </c>
      <c r="B6" t="inlineStr">
        <is>
          <t>休日</t>
        </is>
      </c>
    </row>
    <row r="7">
      <c r="A7" s="19" t="n">
        <v>45736</v>
      </c>
      <c r="B7" t="inlineStr">
        <is>
          <t>春分の日</t>
        </is>
      </c>
    </row>
    <row r="8">
      <c r="A8" s="19" t="n">
        <v>45776</v>
      </c>
      <c r="B8" t="inlineStr">
        <is>
          <t>昭和の日</t>
        </is>
      </c>
    </row>
    <row r="9">
      <c r="A9" s="19" t="n">
        <v>45780</v>
      </c>
      <c r="B9" t="inlineStr">
        <is>
          <t>憲法記念日</t>
        </is>
      </c>
    </row>
    <row r="10">
      <c r="A10" s="19" t="n">
        <v>45781</v>
      </c>
      <c r="B10" t="inlineStr">
        <is>
          <t>みどりの日</t>
        </is>
      </c>
    </row>
    <row r="11">
      <c r="A11" s="19" t="n">
        <v>45782</v>
      </c>
      <c r="B11" t="inlineStr">
        <is>
          <t>こどもの日</t>
        </is>
      </c>
    </row>
    <row r="12">
      <c r="A12" s="19" t="n">
        <v>45783</v>
      </c>
      <c r="B12" t="inlineStr">
        <is>
          <t>休日</t>
        </is>
      </c>
    </row>
    <row r="13">
      <c r="A13" s="19" t="n">
        <v>45859</v>
      </c>
      <c r="B13" t="inlineStr">
        <is>
          <t>海の日</t>
        </is>
      </c>
    </row>
    <row r="14">
      <c r="A14" s="19" t="n">
        <v>45880</v>
      </c>
      <c r="B14" t="inlineStr">
        <is>
          <t>山の日</t>
        </is>
      </c>
    </row>
    <row r="15">
      <c r="A15" s="19" t="n">
        <v>45915</v>
      </c>
      <c r="B15" t="inlineStr">
        <is>
          <t>敬老の日</t>
        </is>
      </c>
    </row>
    <row r="16">
      <c r="A16" s="19" t="n">
        <v>45923</v>
      </c>
      <c r="B16" t="inlineStr">
        <is>
          <t>秋分の日</t>
        </is>
      </c>
    </row>
    <row r="17">
      <c r="A17" s="19" t="n">
        <v>45943</v>
      </c>
      <c r="B17" t="inlineStr">
        <is>
          <t>スポーツの日</t>
        </is>
      </c>
    </row>
    <row r="18">
      <c r="A18" s="19" t="n">
        <v>45964</v>
      </c>
      <c r="B18" t="inlineStr">
        <is>
          <t>文化の日</t>
        </is>
      </c>
    </row>
    <row r="19">
      <c r="A19" s="19" t="n">
        <v>45984</v>
      </c>
      <c r="B19" t="inlineStr">
        <is>
          <t>勤労感謝の日</t>
        </is>
      </c>
    </row>
    <row r="20">
      <c r="A20" s="19" t="n">
        <v>45985</v>
      </c>
      <c r="B20" t="inlineStr">
        <is>
          <t>休日</t>
        </is>
      </c>
    </row>
    <row r="21">
      <c r="A21" s="19" t="n">
        <v>46023</v>
      </c>
      <c r="B21" t="inlineStr">
        <is>
          <t>元日</t>
        </is>
      </c>
    </row>
    <row r="22">
      <c r="A22" s="19" t="n">
        <v>46034</v>
      </c>
      <c r="B22" t="inlineStr">
        <is>
          <t>成人の日</t>
        </is>
      </c>
    </row>
    <row r="23">
      <c r="A23" s="19" t="n">
        <v>46064</v>
      </c>
      <c r="B23" t="inlineStr">
        <is>
          <t>建国記念の日</t>
        </is>
      </c>
    </row>
    <row r="24">
      <c r="A24" s="19" t="n">
        <v>46076</v>
      </c>
      <c r="B24" t="inlineStr">
        <is>
          <t>天皇誕生日</t>
        </is>
      </c>
    </row>
    <row r="25">
      <c r="A25" s="19" t="n">
        <v>46101</v>
      </c>
      <c r="B25" t="inlineStr">
        <is>
          <t>春分の日</t>
        </is>
      </c>
    </row>
    <row r="26">
      <c r="A26" s="19" t="n">
        <v>46141</v>
      </c>
      <c r="B26" t="inlineStr">
        <is>
          <t>昭和の日</t>
        </is>
      </c>
    </row>
    <row r="27">
      <c r="A27" s="19" t="n">
        <v>46145</v>
      </c>
      <c r="B27" t="inlineStr">
        <is>
          <t>憲法記念日</t>
        </is>
      </c>
    </row>
    <row r="28">
      <c r="A28" s="19" t="n">
        <v>46146</v>
      </c>
      <c r="B28" t="inlineStr">
        <is>
          <t>みどりの日</t>
        </is>
      </c>
    </row>
    <row r="29">
      <c r="A29" s="19" t="n">
        <v>46147</v>
      </c>
      <c r="B29" t="inlineStr">
        <is>
          <t>こどもの日</t>
        </is>
      </c>
    </row>
    <row r="30">
      <c r="A30" s="19" t="n">
        <v>46148</v>
      </c>
      <c r="B30" t="inlineStr">
        <is>
          <t>休日</t>
        </is>
      </c>
    </row>
    <row r="31">
      <c r="A31" s="19" t="n">
        <v>46223</v>
      </c>
      <c r="B31" t="inlineStr">
        <is>
          <t>海の日</t>
        </is>
      </c>
    </row>
    <row r="32">
      <c r="A32" s="19" t="n">
        <v>46245</v>
      </c>
      <c r="B32" t="inlineStr">
        <is>
          <t>山の日</t>
        </is>
      </c>
    </row>
    <row r="33">
      <c r="A33" s="19" t="n">
        <v>46286</v>
      </c>
      <c r="B33" t="inlineStr">
        <is>
          <t>敬老の日</t>
        </is>
      </c>
    </row>
    <row r="34">
      <c r="A34" s="19" t="n">
        <v>46287</v>
      </c>
      <c r="B34" t="inlineStr">
        <is>
          <t>休日</t>
        </is>
      </c>
    </row>
    <row r="35">
      <c r="A35" s="19" t="n">
        <v>46288</v>
      </c>
      <c r="B35" t="inlineStr">
        <is>
          <t>秋分の日</t>
        </is>
      </c>
    </row>
    <row r="36">
      <c r="A36" s="19" t="n">
        <v>46307</v>
      </c>
      <c r="B36" t="inlineStr">
        <is>
          <t>スポーツの日</t>
        </is>
      </c>
    </row>
    <row r="37">
      <c r="A37" s="19" t="n">
        <v>46329</v>
      </c>
      <c r="B37" t="inlineStr">
        <is>
          <t>文化の日</t>
        </is>
      </c>
    </row>
    <row r="38">
      <c r="A38" s="19" t="n">
        <v>46349</v>
      </c>
      <c r="B38" t="inlineStr">
        <is>
          <t>勤労感謝の日</t>
        </is>
      </c>
    </row>
    <row r="39">
      <c r="A39" s="19" t="n">
        <v>46388</v>
      </c>
      <c r="B39" t="inlineStr">
        <is>
          <t>元日</t>
        </is>
      </c>
    </row>
    <row r="40">
      <c r="A40" s="19" t="n">
        <v>46398</v>
      </c>
      <c r="B40" t="inlineStr">
        <is>
          <t>成人の日</t>
        </is>
      </c>
    </row>
    <row r="41">
      <c r="A41" s="19" t="n">
        <v>46429</v>
      </c>
      <c r="B41" t="inlineStr">
        <is>
          <t>建国記念の日</t>
        </is>
      </c>
    </row>
    <row r="42">
      <c r="A42" s="19" t="n">
        <v>46441</v>
      </c>
      <c r="B42" t="inlineStr">
        <is>
          <t>天皇誕生日</t>
        </is>
      </c>
    </row>
    <row r="43">
      <c r="A43" s="19" t="n">
        <v>46467</v>
      </c>
      <c r="B43" t="inlineStr">
        <is>
          <t>春分の日</t>
        </is>
      </c>
    </row>
    <row r="44">
      <c r="A44" s="19" t="n">
        <v>46468</v>
      </c>
      <c r="B44" t="inlineStr">
        <is>
          <t>休日</t>
        </is>
      </c>
    </row>
    <row r="45">
      <c r="A45" s="19" t="n">
        <v>46506</v>
      </c>
      <c r="B45" t="inlineStr">
        <is>
          <t>昭和の日</t>
        </is>
      </c>
    </row>
    <row r="46">
      <c r="A46" s="19" t="n">
        <v>46510</v>
      </c>
      <c r="B46" t="inlineStr">
        <is>
          <t>憲法記念日</t>
        </is>
      </c>
    </row>
    <row r="47">
      <c r="A47" s="19" t="n">
        <v>46511</v>
      </c>
      <c r="B47" t="inlineStr">
        <is>
          <t>みどりの日</t>
        </is>
      </c>
    </row>
    <row r="48">
      <c r="A48" s="19" t="n">
        <v>46512</v>
      </c>
      <c r="B48" t="inlineStr">
        <is>
          <t>こどもの日</t>
        </is>
      </c>
    </row>
    <row r="49">
      <c r="A49" s="19" t="n">
        <v>46587</v>
      </c>
      <c r="B49" t="inlineStr">
        <is>
          <t>海の日</t>
        </is>
      </c>
    </row>
    <row r="50">
      <c r="A50" s="19" t="n">
        <v>46610</v>
      </c>
      <c r="B50" t="inlineStr">
        <is>
          <t>山の日</t>
        </is>
      </c>
    </row>
    <row r="51">
      <c r="A51" s="19" t="n">
        <v>46650</v>
      </c>
      <c r="B51" t="inlineStr">
        <is>
          <t>敬老の日</t>
        </is>
      </c>
    </row>
    <row r="52">
      <c r="A52" s="19" t="n">
        <v>46653</v>
      </c>
      <c r="B52" t="inlineStr">
        <is>
          <t>秋分の日</t>
        </is>
      </c>
    </row>
    <row r="53">
      <c r="A53" s="19" t="n">
        <v>46671</v>
      </c>
      <c r="B53" t="inlineStr">
        <is>
          <t>スポーツの日</t>
        </is>
      </c>
    </row>
    <row r="54">
      <c r="A54" s="19" t="n">
        <v>46694</v>
      </c>
      <c r="B54" t="inlineStr">
        <is>
          <t>文化の日</t>
        </is>
      </c>
    </row>
    <row r="55">
      <c r="A55" s="19" t="n">
        <v>46714</v>
      </c>
      <c r="B55" t="inlineStr">
        <is>
          <t>勤労感謝の日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各セルの労働時間（自動計算。触らない）</t>
        </is>
      </c>
    </row>
    <row r="7">
      <c r="C7">
        <f>IF('シフト表'!C7="",0,IFERROR(VLOOKUP('シフト表'!C7,'シフト区分'!$A$2:$F$11,6,FALSE),0))</f>
        <v/>
      </c>
      <c r="D7">
        <f>IF('シフト表'!D7="",0,IFERROR(VLOOKUP('シフト表'!D7,'シフト区分'!$A$2:$F$11,6,FALSE),0))</f>
        <v/>
      </c>
      <c r="E7">
        <f>IF('シフト表'!E7="",0,IFERROR(VLOOKUP('シフト表'!E7,'シフト区分'!$A$2:$F$11,6,FALSE),0))</f>
        <v/>
      </c>
      <c r="F7">
        <f>IF('シフト表'!F7="",0,IFERROR(VLOOKUP('シフト表'!F7,'シフト区分'!$A$2:$F$11,6,FALSE),0))</f>
        <v/>
      </c>
      <c r="G7">
        <f>IF('シフト表'!G7="",0,IFERROR(VLOOKUP('シフト表'!G7,'シフト区分'!$A$2:$F$11,6,FALSE),0))</f>
        <v/>
      </c>
      <c r="H7">
        <f>IF('シフト表'!H7="",0,IFERROR(VLOOKUP('シフト表'!H7,'シフト区分'!$A$2:$F$11,6,FALSE),0))</f>
        <v/>
      </c>
      <c r="I7">
        <f>IF('シフト表'!I7="",0,IFERROR(VLOOKUP('シフト表'!I7,'シフト区分'!$A$2:$F$11,6,FALSE),0))</f>
        <v/>
      </c>
      <c r="J7">
        <f>IF('シフト表'!J7="",0,IFERROR(VLOOKUP('シフト表'!J7,'シフト区分'!$A$2:$F$11,6,FALSE),0))</f>
        <v/>
      </c>
      <c r="K7">
        <f>IF('シフト表'!K7="",0,IFERROR(VLOOKUP('シフト表'!K7,'シフト区分'!$A$2:$F$11,6,FALSE),0))</f>
        <v/>
      </c>
      <c r="L7">
        <f>IF('シフト表'!L7="",0,IFERROR(VLOOKUP('シフト表'!L7,'シフト区分'!$A$2:$F$11,6,FALSE),0))</f>
        <v/>
      </c>
      <c r="M7">
        <f>IF('シフト表'!M7="",0,IFERROR(VLOOKUP('シフト表'!M7,'シフト区分'!$A$2:$F$11,6,FALSE),0))</f>
        <v/>
      </c>
      <c r="N7">
        <f>IF('シフト表'!N7="",0,IFERROR(VLOOKUP('シフト表'!N7,'シフト区分'!$A$2:$F$11,6,FALSE),0))</f>
        <v/>
      </c>
      <c r="O7">
        <f>IF('シフト表'!O7="",0,IFERROR(VLOOKUP('シフト表'!O7,'シフト区分'!$A$2:$F$11,6,FALSE),0))</f>
        <v/>
      </c>
      <c r="P7">
        <f>IF('シフト表'!P7="",0,IFERROR(VLOOKUP('シフト表'!P7,'シフト区分'!$A$2:$F$11,6,FALSE),0))</f>
        <v/>
      </c>
      <c r="Q7">
        <f>IF('シフト表'!Q7="",0,IFERROR(VLOOKUP('シフト表'!Q7,'シフト区分'!$A$2:$F$11,6,FALSE),0))</f>
        <v/>
      </c>
      <c r="R7">
        <f>IF('シフト表'!R7="",0,IFERROR(VLOOKUP('シフト表'!R7,'シフト区分'!$A$2:$F$11,6,FALSE),0))</f>
        <v/>
      </c>
      <c r="S7">
        <f>IF('シフト表'!S7="",0,IFERROR(VLOOKUP('シフト表'!S7,'シフト区分'!$A$2:$F$11,6,FALSE),0))</f>
        <v/>
      </c>
      <c r="T7">
        <f>IF('シフト表'!T7="",0,IFERROR(VLOOKUP('シフト表'!T7,'シフト区分'!$A$2:$F$11,6,FALSE),0))</f>
        <v/>
      </c>
      <c r="U7">
        <f>IF('シフト表'!U7="",0,IFERROR(VLOOKUP('シフト表'!U7,'シフト区分'!$A$2:$F$11,6,FALSE),0))</f>
        <v/>
      </c>
      <c r="V7">
        <f>IF('シフト表'!V7="",0,IFERROR(VLOOKUP('シフト表'!V7,'シフト区分'!$A$2:$F$11,6,FALSE),0))</f>
        <v/>
      </c>
      <c r="W7">
        <f>IF('シフト表'!W7="",0,IFERROR(VLOOKUP('シフト表'!W7,'シフト区分'!$A$2:$F$11,6,FALSE),0))</f>
        <v/>
      </c>
      <c r="X7">
        <f>IF('シフト表'!X7="",0,IFERROR(VLOOKUP('シフト表'!X7,'シフト区分'!$A$2:$F$11,6,FALSE),0))</f>
        <v/>
      </c>
      <c r="Y7">
        <f>IF('シフト表'!Y7="",0,IFERROR(VLOOKUP('シフト表'!Y7,'シフト区分'!$A$2:$F$11,6,FALSE),0))</f>
        <v/>
      </c>
      <c r="Z7">
        <f>IF('シフト表'!Z7="",0,IFERROR(VLOOKUP('シフト表'!Z7,'シフト区分'!$A$2:$F$11,6,FALSE),0))</f>
        <v/>
      </c>
      <c r="AA7">
        <f>IF('シフト表'!AA7="",0,IFERROR(VLOOKUP('シフト表'!AA7,'シフト区分'!$A$2:$F$11,6,FALSE),0))</f>
        <v/>
      </c>
      <c r="AB7">
        <f>IF('シフト表'!AB7="",0,IFERROR(VLOOKUP('シフト表'!AB7,'シフト区分'!$A$2:$F$11,6,FALSE),0))</f>
        <v/>
      </c>
      <c r="AC7">
        <f>IF('シフト表'!AC7="",0,IFERROR(VLOOKUP('シフト表'!AC7,'シフト区分'!$A$2:$F$11,6,FALSE),0))</f>
        <v/>
      </c>
      <c r="AD7">
        <f>IF('シフト表'!AD7="",0,IFERROR(VLOOKUP('シフト表'!AD7,'シフト区分'!$A$2:$F$11,6,FALSE),0))</f>
        <v/>
      </c>
      <c r="AE7">
        <f>IF('シフト表'!AE7="",0,IFERROR(VLOOKUP('シフト表'!AE7,'シフト区分'!$A$2:$F$11,6,FALSE),0))</f>
        <v/>
      </c>
      <c r="AF7">
        <f>IF('シフト表'!AF7="",0,IFERROR(VLOOKUP('シフト表'!AF7,'シフト区分'!$A$2:$F$11,6,FALSE),0))</f>
        <v/>
      </c>
      <c r="AG7">
        <f>IF('シフト表'!AG7="",0,IFERROR(VLOOKUP('シフト表'!AG7,'シフト区分'!$A$2:$F$11,6,FALSE),0))</f>
        <v/>
      </c>
    </row>
    <row r="8">
      <c r="C8">
        <f>IF('シフト表'!C8="",0,IFERROR(VLOOKUP('シフト表'!C8,'シフト区分'!$A$2:$F$11,6,FALSE),0))</f>
        <v/>
      </c>
      <c r="D8">
        <f>IF('シフト表'!D8="",0,IFERROR(VLOOKUP('シフト表'!D8,'シフト区分'!$A$2:$F$11,6,FALSE),0))</f>
        <v/>
      </c>
      <c r="E8">
        <f>IF('シフト表'!E8="",0,IFERROR(VLOOKUP('シフト表'!E8,'シフト区分'!$A$2:$F$11,6,FALSE),0))</f>
        <v/>
      </c>
      <c r="F8">
        <f>IF('シフト表'!F8="",0,IFERROR(VLOOKUP('シフト表'!F8,'シフト区分'!$A$2:$F$11,6,FALSE),0))</f>
        <v/>
      </c>
      <c r="G8">
        <f>IF('シフト表'!G8="",0,IFERROR(VLOOKUP('シフト表'!G8,'シフト区分'!$A$2:$F$11,6,FALSE),0))</f>
        <v/>
      </c>
      <c r="H8">
        <f>IF('シフト表'!H8="",0,IFERROR(VLOOKUP('シフト表'!H8,'シフト区分'!$A$2:$F$11,6,FALSE),0))</f>
        <v/>
      </c>
      <c r="I8">
        <f>IF('シフト表'!I8="",0,IFERROR(VLOOKUP('シフト表'!I8,'シフト区分'!$A$2:$F$11,6,FALSE),0))</f>
        <v/>
      </c>
      <c r="J8">
        <f>IF('シフト表'!J8="",0,IFERROR(VLOOKUP('シフト表'!J8,'シフト区分'!$A$2:$F$11,6,FALSE),0))</f>
        <v/>
      </c>
      <c r="K8">
        <f>IF('シフト表'!K8="",0,IFERROR(VLOOKUP('シフト表'!K8,'シフト区分'!$A$2:$F$11,6,FALSE),0))</f>
        <v/>
      </c>
      <c r="L8">
        <f>IF('シフト表'!L8="",0,IFERROR(VLOOKUP('シフト表'!L8,'シフト区分'!$A$2:$F$11,6,FALSE),0))</f>
        <v/>
      </c>
      <c r="M8">
        <f>IF('シフト表'!M8="",0,IFERROR(VLOOKUP('シフト表'!M8,'シフト区分'!$A$2:$F$11,6,FALSE),0))</f>
        <v/>
      </c>
      <c r="N8">
        <f>IF('シフト表'!N8="",0,IFERROR(VLOOKUP('シフト表'!N8,'シフト区分'!$A$2:$F$11,6,FALSE),0))</f>
        <v/>
      </c>
      <c r="O8">
        <f>IF('シフト表'!O8="",0,IFERROR(VLOOKUP('シフト表'!O8,'シフト区分'!$A$2:$F$11,6,FALSE),0))</f>
        <v/>
      </c>
      <c r="P8">
        <f>IF('シフト表'!P8="",0,IFERROR(VLOOKUP('シフト表'!P8,'シフト区分'!$A$2:$F$11,6,FALSE),0))</f>
        <v/>
      </c>
      <c r="Q8">
        <f>IF('シフト表'!Q8="",0,IFERROR(VLOOKUP('シフト表'!Q8,'シフト区分'!$A$2:$F$11,6,FALSE),0))</f>
        <v/>
      </c>
      <c r="R8">
        <f>IF('シフト表'!R8="",0,IFERROR(VLOOKUP('シフト表'!R8,'シフト区分'!$A$2:$F$11,6,FALSE),0))</f>
        <v/>
      </c>
      <c r="S8">
        <f>IF('シフト表'!S8="",0,IFERROR(VLOOKUP('シフト表'!S8,'シフト区分'!$A$2:$F$11,6,FALSE),0))</f>
        <v/>
      </c>
      <c r="T8">
        <f>IF('シフト表'!T8="",0,IFERROR(VLOOKUP('シフト表'!T8,'シフト区分'!$A$2:$F$11,6,FALSE),0))</f>
        <v/>
      </c>
      <c r="U8">
        <f>IF('シフト表'!U8="",0,IFERROR(VLOOKUP('シフト表'!U8,'シフト区分'!$A$2:$F$11,6,FALSE),0))</f>
        <v/>
      </c>
      <c r="V8">
        <f>IF('シフト表'!V8="",0,IFERROR(VLOOKUP('シフト表'!V8,'シフト区分'!$A$2:$F$11,6,FALSE),0))</f>
        <v/>
      </c>
      <c r="W8">
        <f>IF('シフト表'!W8="",0,IFERROR(VLOOKUP('シフト表'!W8,'シフト区分'!$A$2:$F$11,6,FALSE),0))</f>
        <v/>
      </c>
      <c r="X8">
        <f>IF('シフト表'!X8="",0,IFERROR(VLOOKUP('シフト表'!X8,'シフト区分'!$A$2:$F$11,6,FALSE),0))</f>
        <v/>
      </c>
      <c r="Y8">
        <f>IF('シフト表'!Y8="",0,IFERROR(VLOOKUP('シフト表'!Y8,'シフト区分'!$A$2:$F$11,6,FALSE),0))</f>
        <v/>
      </c>
      <c r="Z8">
        <f>IF('シフト表'!Z8="",0,IFERROR(VLOOKUP('シフト表'!Z8,'シフト区分'!$A$2:$F$11,6,FALSE),0))</f>
        <v/>
      </c>
      <c r="AA8">
        <f>IF('シフト表'!AA8="",0,IFERROR(VLOOKUP('シフト表'!AA8,'シフト区分'!$A$2:$F$11,6,FALSE),0))</f>
        <v/>
      </c>
      <c r="AB8">
        <f>IF('シフト表'!AB8="",0,IFERROR(VLOOKUP('シフト表'!AB8,'シフト区分'!$A$2:$F$11,6,FALSE),0))</f>
        <v/>
      </c>
      <c r="AC8">
        <f>IF('シフト表'!AC8="",0,IFERROR(VLOOKUP('シフト表'!AC8,'シフト区分'!$A$2:$F$11,6,FALSE),0))</f>
        <v/>
      </c>
      <c r="AD8">
        <f>IF('シフト表'!AD8="",0,IFERROR(VLOOKUP('シフト表'!AD8,'シフト区分'!$A$2:$F$11,6,FALSE),0))</f>
        <v/>
      </c>
      <c r="AE8">
        <f>IF('シフト表'!AE8="",0,IFERROR(VLOOKUP('シフト表'!AE8,'シフト区分'!$A$2:$F$11,6,FALSE),0))</f>
        <v/>
      </c>
      <c r="AF8">
        <f>IF('シフト表'!AF8="",0,IFERROR(VLOOKUP('シフト表'!AF8,'シフト区分'!$A$2:$F$11,6,FALSE),0))</f>
        <v/>
      </c>
      <c r="AG8">
        <f>IF('シフト表'!AG8="",0,IFERROR(VLOOKUP('シフト表'!AG8,'シフト区分'!$A$2:$F$11,6,FALSE),0))</f>
        <v/>
      </c>
    </row>
    <row r="9">
      <c r="C9">
        <f>IF('シフト表'!C9="",0,IFERROR(VLOOKUP('シフト表'!C9,'シフト区分'!$A$2:$F$11,6,FALSE),0))</f>
        <v/>
      </c>
      <c r="D9">
        <f>IF('シフト表'!D9="",0,IFERROR(VLOOKUP('シフト表'!D9,'シフト区分'!$A$2:$F$11,6,FALSE),0))</f>
        <v/>
      </c>
      <c r="E9">
        <f>IF('シフト表'!E9="",0,IFERROR(VLOOKUP('シフト表'!E9,'シフト区分'!$A$2:$F$11,6,FALSE),0))</f>
        <v/>
      </c>
      <c r="F9">
        <f>IF('シフト表'!F9="",0,IFERROR(VLOOKUP('シフト表'!F9,'シフト区分'!$A$2:$F$11,6,FALSE),0))</f>
        <v/>
      </c>
      <c r="G9">
        <f>IF('シフト表'!G9="",0,IFERROR(VLOOKUP('シフト表'!G9,'シフト区分'!$A$2:$F$11,6,FALSE),0))</f>
        <v/>
      </c>
      <c r="H9">
        <f>IF('シフト表'!H9="",0,IFERROR(VLOOKUP('シフト表'!H9,'シフト区分'!$A$2:$F$11,6,FALSE),0))</f>
        <v/>
      </c>
      <c r="I9">
        <f>IF('シフト表'!I9="",0,IFERROR(VLOOKUP('シフト表'!I9,'シフト区分'!$A$2:$F$11,6,FALSE),0))</f>
        <v/>
      </c>
      <c r="J9">
        <f>IF('シフト表'!J9="",0,IFERROR(VLOOKUP('シフト表'!J9,'シフト区分'!$A$2:$F$11,6,FALSE),0))</f>
        <v/>
      </c>
      <c r="K9">
        <f>IF('シフト表'!K9="",0,IFERROR(VLOOKUP('シフト表'!K9,'シフト区分'!$A$2:$F$11,6,FALSE),0))</f>
        <v/>
      </c>
      <c r="L9">
        <f>IF('シフト表'!L9="",0,IFERROR(VLOOKUP('シフト表'!L9,'シフト区分'!$A$2:$F$11,6,FALSE),0))</f>
        <v/>
      </c>
      <c r="M9">
        <f>IF('シフト表'!M9="",0,IFERROR(VLOOKUP('シフト表'!M9,'シフト区分'!$A$2:$F$11,6,FALSE),0))</f>
        <v/>
      </c>
      <c r="N9">
        <f>IF('シフト表'!N9="",0,IFERROR(VLOOKUP('シフト表'!N9,'シフト区分'!$A$2:$F$11,6,FALSE),0))</f>
        <v/>
      </c>
      <c r="O9">
        <f>IF('シフト表'!O9="",0,IFERROR(VLOOKUP('シフト表'!O9,'シフト区分'!$A$2:$F$11,6,FALSE),0))</f>
        <v/>
      </c>
      <c r="P9">
        <f>IF('シフト表'!P9="",0,IFERROR(VLOOKUP('シフト表'!P9,'シフト区分'!$A$2:$F$11,6,FALSE),0))</f>
        <v/>
      </c>
      <c r="Q9">
        <f>IF('シフト表'!Q9="",0,IFERROR(VLOOKUP('シフト表'!Q9,'シフト区分'!$A$2:$F$11,6,FALSE),0))</f>
        <v/>
      </c>
      <c r="R9">
        <f>IF('シフト表'!R9="",0,IFERROR(VLOOKUP('シフト表'!R9,'シフト区分'!$A$2:$F$11,6,FALSE),0))</f>
        <v/>
      </c>
      <c r="S9">
        <f>IF('シフト表'!S9="",0,IFERROR(VLOOKUP('シフト表'!S9,'シフト区分'!$A$2:$F$11,6,FALSE),0))</f>
        <v/>
      </c>
      <c r="T9">
        <f>IF('シフト表'!T9="",0,IFERROR(VLOOKUP('シフト表'!T9,'シフト区分'!$A$2:$F$11,6,FALSE),0))</f>
        <v/>
      </c>
      <c r="U9">
        <f>IF('シフト表'!U9="",0,IFERROR(VLOOKUP('シフト表'!U9,'シフト区分'!$A$2:$F$11,6,FALSE),0))</f>
        <v/>
      </c>
      <c r="V9">
        <f>IF('シフト表'!V9="",0,IFERROR(VLOOKUP('シフト表'!V9,'シフト区分'!$A$2:$F$11,6,FALSE),0))</f>
        <v/>
      </c>
      <c r="W9">
        <f>IF('シフト表'!W9="",0,IFERROR(VLOOKUP('シフト表'!W9,'シフト区分'!$A$2:$F$11,6,FALSE),0))</f>
        <v/>
      </c>
      <c r="X9">
        <f>IF('シフト表'!X9="",0,IFERROR(VLOOKUP('シフト表'!X9,'シフト区分'!$A$2:$F$11,6,FALSE),0))</f>
        <v/>
      </c>
      <c r="Y9">
        <f>IF('シフト表'!Y9="",0,IFERROR(VLOOKUP('シフト表'!Y9,'シフト区分'!$A$2:$F$11,6,FALSE),0))</f>
        <v/>
      </c>
      <c r="Z9">
        <f>IF('シフト表'!Z9="",0,IFERROR(VLOOKUP('シフト表'!Z9,'シフト区分'!$A$2:$F$11,6,FALSE),0))</f>
        <v/>
      </c>
      <c r="AA9">
        <f>IF('シフト表'!AA9="",0,IFERROR(VLOOKUP('シフト表'!AA9,'シフト区分'!$A$2:$F$11,6,FALSE),0))</f>
        <v/>
      </c>
      <c r="AB9">
        <f>IF('シフト表'!AB9="",0,IFERROR(VLOOKUP('シフト表'!AB9,'シフト区分'!$A$2:$F$11,6,FALSE),0))</f>
        <v/>
      </c>
      <c r="AC9">
        <f>IF('シフト表'!AC9="",0,IFERROR(VLOOKUP('シフト表'!AC9,'シフト区分'!$A$2:$F$11,6,FALSE),0))</f>
        <v/>
      </c>
      <c r="AD9">
        <f>IF('シフト表'!AD9="",0,IFERROR(VLOOKUP('シフト表'!AD9,'シフト区分'!$A$2:$F$11,6,FALSE),0))</f>
        <v/>
      </c>
      <c r="AE9">
        <f>IF('シフト表'!AE9="",0,IFERROR(VLOOKUP('シフト表'!AE9,'シフト区分'!$A$2:$F$11,6,FALSE),0))</f>
        <v/>
      </c>
      <c r="AF9">
        <f>IF('シフト表'!AF9="",0,IFERROR(VLOOKUP('シフト表'!AF9,'シフト区分'!$A$2:$F$11,6,FALSE),0))</f>
        <v/>
      </c>
      <c r="AG9">
        <f>IF('シフト表'!AG9="",0,IFERROR(VLOOKUP('シフト表'!AG9,'シフト区分'!$A$2:$F$11,6,FALSE),0))</f>
        <v/>
      </c>
    </row>
    <row r="10">
      <c r="C10">
        <f>IF('シフト表'!C10="",0,IFERROR(VLOOKUP('シフト表'!C10,'シフト区分'!$A$2:$F$11,6,FALSE),0))</f>
        <v/>
      </c>
      <c r="D10">
        <f>IF('シフト表'!D10="",0,IFERROR(VLOOKUP('シフト表'!D10,'シフト区分'!$A$2:$F$11,6,FALSE),0))</f>
        <v/>
      </c>
      <c r="E10">
        <f>IF('シフト表'!E10="",0,IFERROR(VLOOKUP('シフト表'!E10,'シフト区分'!$A$2:$F$11,6,FALSE),0))</f>
        <v/>
      </c>
      <c r="F10">
        <f>IF('シフト表'!F10="",0,IFERROR(VLOOKUP('シフト表'!F10,'シフト区分'!$A$2:$F$11,6,FALSE),0))</f>
        <v/>
      </c>
      <c r="G10">
        <f>IF('シフト表'!G10="",0,IFERROR(VLOOKUP('シフト表'!G10,'シフト区分'!$A$2:$F$11,6,FALSE),0))</f>
        <v/>
      </c>
      <c r="H10">
        <f>IF('シフト表'!H10="",0,IFERROR(VLOOKUP('シフト表'!H10,'シフト区分'!$A$2:$F$11,6,FALSE),0))</f>
        <v/>
      </c>
      <c r="I10">
        <f>IF('シフト表'!I10="",0,IFERROR(VLOOKUP('シフト表'!I10,'シフト区分'!$A$2:$F$11,6,FALSE),0))</f>
        <v/>
      </c>
      <c r="J10">
        <f>IF('シフト表'!J10="",0,IFERROR(VLOOKUP('シフト表'!J10,'シフト区分'!$A$2:$F$11,6,FALSE),0))</f>
        <v/>
      </c>
      <c r="K10">
        <f>IF('シフト表'!K10="",0,IFERROR(VLOOKUP('シフト表'!K10,'シフト区分'!$A$2:$F$11,6,FALSE),0))</f>
        <v/>
      </c>
      <c r="L10">
        <f>IF('シフト表'!L10="",0,IFERROR(VLOOKUP('シフト表'!L10,'シフト区分'!$A$2:$F$11,6,FALSE),0))</f>
        <v/>
      </c>
      <c r="M10">
        <f>IF('シフト表'!M10="",0,IFERROR(VLOOKUP('シフト表'!M10,'シフト区分'!$A$2:$F$11,6,FALSE),0))</f>
        <v/>
      </c>
      <c r="N10">
        <f>IF('シフト表'!N10="",0,IFERROR(VLOOKUP('シフト表'!N10,'シフト区分'!$A$2:$F$11,6,FALSE),0))</f>
        <v/>
      </c>
      <c r="O10">
        <f>IF('シフト表'!O10="",0,IFERROR(VLOOKUP('シフト表'!O10,'シフト区分'!$A$2:$F$11,6,FALSE),0))</f>
        <v/>
      </c>
      <c r="P10">
        <f>IF('シフト表'!P10="",0,IFERROR(VLOOKUP('シフト表'!P10,'シフト区分'!$A$2:$F$11,6,FALSE),0))</f>
        <v/>
      </c>
      <c r="Q10">
        <f>IF('シフト表'!Q10="",0,IFERROR(VLOOKUP('シフト表'!Q10,'シフト区分'!$A$2:$F$11,6,FALSE),0))</f>
        <v/>
      </c>
      <c r="R10">
        <f>IF('シフト表'!R10="",0,IFERROR(VLOOKUP('シフト表'!R10,'シフト区分'!$A$2:$F$11,6,FALSE),0))</f>
        <v/>
      </c>
      <c r="S10">
        <f>IF('シフト表'!S10="",0,IFERROR(VLOOKUP('シフト表'!S10,'シフト区分'!$A$2:$F$11,6,FALSE),0))</f>
        <v/>
      </c>
      <c r="T10">
        <f>IF('シフト表'!T10="",0,IFERROR(VLOOKUP('シフト表'!T10,'シフト区分'!$A$2:$F$11,6,FALSE),0))</f>
        <v/>
      </c>
      <c r="U10">
        <f>IF('シフト表'!U10="",0,IFERROR(VLOOKUP('シフト表'!U10,'シフト区分'!$A$2:$F$11,6,FALSE),0))</f>
        <v/>
      </c>
      <c r="V10">
        <f>IF('シフト表'!V10="",0,IFERROR(VLOOKUP('シフト表'!V10,'シフト区分'!$A$2:$F$11,6,FALSE),0))</f>
        <v/>
      </c>
      <c r="W10">
        <f>IF('シフト表'!W10="",0,IFERROR(VLOOKUP('シフト表'!W10,'シフト区分'!$A$2:$F$11,6,FALSE),0))</f>
        <v/>
      </c>
      <c r="X10">
        <f>IF('シフト表'!X10="",0,IFERROR(VLOOKUP('シフト表'!X10,'シフト区分'!$A$2:$F$11,6,FALSE),0))</f>
        <v/>
      </c>
      <c r="Y10">
        <f>IF('シフト表'!Y10="",0,IFERROR(VLOOKUP('シフト表'!Y10,'シフト区分'!$A$2:$F$11,6,FALSE),0))</f>
        <v/>
      </c>
      <c r="Z10">
        <f>IF('シフト表'!Z10="",0,IFERROR(VLOOKUP('シフト表'!Z10,'シフト区分'!$A$2:$F$11,6,FALSE),0))</f>
        <v/>
      </c>
      <c r="AA10">
        <f>IF('シフト表'!AA10="",0,IFERROR(VLOOKUP('シフト表'!AA10,'シフト区分'!$A$2:$F$11,6,FALSE),0))</f>
        <v/>
      </c>
      <c r="AB10">
        <f>IF('シフト表'!AB10="",0,IFERROR(VLOOKUP('シフト表'!AB10,'シフト区分'!$A$2:$F$11,6,FALSE),0))</f>
        <v/>
      </c>
      <c r="AC10">
        <f>IF('シフト表'!AC10="",0,IFERROR(VLOOKUP('シフト表'!AC10,'シフト区分'!$A$2:$F$11,6,FALSE),0))</f>
        <v/>
      </c>
      <c r="AD10">
        <f>IF('シフト表'!AD10="",0,IFERROR(VLOOKUP('シフト表'!AD10,'シフト区分'!$A$2:$F$11,6,FALSE),0))</f>
        <v/>
      </c>
      <c r="AE10">
        <f>IF('シフト表'!AE10="",0,IFERROR(VLOOKUP('シフト表'!AE10,'シフト区分'!$A$2:$F$11,6,FALSE),0))</f>
        <v/>
      </c>
      <c r="AF10">
        <f>IF('シフト表'!AF10="",0,IFERROR(VLOOKUP('シフト表'!AF10,'シフト区分'!$A$2:$F$11,6,FALSE),0))</f>
        <v/>
      </c>
      <c r="AG10">
        <f>IF('シフト表'!AG10="",0,IFERROR(VLOOKUP('シフト表'!AG10,'シフト区分'!$A$2:$F$11,6,FALSE),0))</f>
        <v/>
      </c>
    </row>
    <row r="11">
      <c r="C11">
        <f>IF('シフト表'!C11="",0,IFERROR(VLOOKUP('シフト表'!C11,'シフト区分'!$A$2:$F$11,6,FALSE),0))</f>
        <v/>
      </c>
      <c r="D11">
        <f>IF('シフト表'!D11="",0,IFERROR(VLOOKUP('シフト表'!D11,'シフト区分'!$A$2:$F$11,6,FALSE),0))</f>
        <v/>
      </c>
      <c r="E11">
        <f>IF('シフト表'!E11="",0,IFERROR(VLOOKUP('シフト表'!E11,'シフト区分'!$A$2:$F$11,6,FALSE),0))</f>
        <v/>
      </c>
      <c r="F11">
        <f>IF('シフト表'!F11="",0,IFERROR(VLOOKUP('シフト表'!F11,'シフト区分'!$A$2:$F$11,6,FALSE),0))</f>
        <v/>
      </c>
      <c r="G11">
        <f>IF('シフト表'!G11="",0,IFERROR(VLOOKUP('シフト表'!G11,'シフト区分'!$A$2:$F$11,6,FALSE),0))</f>
        <v/>
      </c>
      <c r="H11">
        <f>IF('シフト表'!H11="",0,IFERROR(VLOOKUP('シフト表'!H11,'シフト区分'!$A$2:$F$11,6,FALSE),0))</f>
        <v/>
      </c>
      <c r="I11">
        <f>IF('シフト表'!I11="",0,IFERROR(VLOOKUP('シフト表'!I11,'シフト区分'!$A$2:$F$11,6,FALSE),0))</f>
        <v/>
      </c>
      <c r="J11">
        <f>IF('シフト表'!J11="",0,IFERROR(VLOOKUP('シフト表'!J11,'シフト区分'!$A$2:$F$11,6,FALSE),0))</f>
        <v/>
      </c>
      <c r="K11">
        <f>IF('シフト表'!K11="",0,IFERROR(VLOOKUP('シフト表'!K11,'シフト区分'!$A$2:$F$11,6,FALSE),0))</f>
        <v/>
      </c>
      <c r="L11">
        <f>IF('シフト表'!L11="",0,IFERROR(VLOOKUP('シフト表'!L11,'シフト区分'!$A$2:$F$11,6,FALSE),0))</f>
        <v/>
      </c>
      <c r="M11">
        <f>IF('シフト表'!M11="",0,IFERROR(VLOOKUP('シフト表'!M11,'シフト区分'!$A$2:$F$11,6,FALSE),0))</f>
        <v/>
      </c>
      <c r="N11">
        <f>IF('シフト表'!N11="",0,IFERROR(VLOOKUP('シフト表'!N11,'シフト区分'!$A$2:$F$11,6,FALSE),0))</f>
        <v/>
      </c>
      <c r="O11">
        <f>IF('シフト表'!O11="",0,IFERROR(VLOOKUP('シフト表'!O11,'シフト区分'!$A$2:$F$11,6,FALSE),0))</f>
        <v/>
      </c>
      <c r="P11">
        <f>IF('シフト表'!P11="",0,IFERROR(VLOOKUP('シフト表'!P11,'シフト区分'!$A$2:$F$11,6,FALSE),0))</f>
        <v/>
      </c>
      <c r="Q11">
        <f>IF('シフト表'!Q11="",0,IFERROR(VLOOKUP('シフト表'!Q11,'シフト区分'!$A$2:$F$11,6,FALSE),0))</f>
        <v/>
      </c>
      <c r="R11">
        <f>IF('シフト表'!R11="",0,IFERROR(VLOOKUP('シフト表'!R11,'シフト区分'!$A$2:$F$11,6,FALSE),0))</f>
        <v/>
      </c>
      <c r="S11">
        <f>IF('シフト表'!S11="",0,IFERROR(VLOOKUP('シフト表'!S11,'シフト区分'!$A$2:$F$11,6,FALSE),0))</f>
        <v/>
      </c>
      <c r="T11">
        <f>IF('シフト表'!T11="",0,IFERROR(VLOOKUP('シフト表'!T11,'シフト区分'!$A$2:$F$11,6,FALSE),0))</f>
        <v/>
      </c>
      <c r="U11">
        <f>IF('シフト表'!U11="",0,IFERROR(VLOOKUP('シフト表'!U11,'シフト区分'!$A$2:$F$11,6,FALSE),0))</f>
        <v/>
      </c>
      <c r="V11">
        <f>IF('シフト表'!V11="",0,IFERROR(VLOOKUP('シフト表'!V11,'シフト区分'!$A$2:$F$11,6,FALSE),0))</f>
        <v/>
      </c>
      <c r="W11">
        <f>IF('シフト表'!W11="",0,IFERROR(VLOOKUP('シフト表'!W11,'シフト区分'!$A$2:$F$11,6,FALSE),0))</f>
        <v/>
      </c>
      <c r="X11">
        <f>IF('シフト表'!X11="",0,IFERROR(VLOOKUP('シフト表'!X11,'シフト区分'!$A$2:$F$11,6,FALSE),0))</f>
        <v/>
      </c>
      <c r="Y11">
        <f>IF('シフト表'!Y11="",0,IFERROR(VLOOKUP('シフト表'!Y11,'シフト区分'!$A$2:$F$11,6,FALSE),0))</f>
        <v/>
      </c>
      <c r="Z11">
        <f>IF('シフト表'!Z11="",0,IFERROR(VLOOKUP('シフト表'!Z11,'シフト区分'!$A$2:$F$11,6,FALSE),0))</f>
        <v/>
      </c>
      <c r="AA11">
        <f>IF('シフト表'!AA11="",0,IFERROR(VLOOKUP('シフト表'!AA11,'シフト区分'!$A$2:$F$11,6,FALSE),0))</f>
        <v/>
      </c>
      <c r="AB11">
        <f>IF('シフト表'!AB11="",0,IFERROR(VLOOKUP('シフト表'!AB11,'シフト区分'!$A$2:$F$11,6,FALSE),0))</f>
        <v/>
      </c>
      <c r="AC11">
        <f>IF('シフト表'!AC11="",0,IFERROR(VLOOKUP('シフト表'!AC11,'シフト区分'!$A$2:$F$11,6,FALSE),0))</f>
        <v/>
      </c>
      <c r="AD11">
        <f>IF('シフト表'!AD11="",0,IFERROR(VLOOKUP('シフト表'!AD11,'シフト区分'!$A$2:$F$11,6,FALSE),0))</f>
        <v/>
      </c>
      <c r="AE11">
        <f>IF('シフト表'!AE11="",0,IFERROR(VLOOKUP('シフト表'!AE11,'シフト区分'!$A$2:$F$11,6,FALSE),0))</f>
        <v/>
      </c>
      <c r="AF11">
        <f>IF('シフト表'!AF11="",0,IFERROR(VLOOKUP('シフト表'!AF11,'シフト区分'!$A$2:$F$11,6,FALSE),0))</f>
        <v/>
      </c>
      <c r="AG11">
        <f>IF('シフト表'!AG11="",0,IFERROR(VLOOKUP('シフト表'!AG11,'シフト区分'!$A$2:$F$11,6,FALSE),0))</f>
        <v/>
      </c>
    </row>
    <row r="12">
      <c r="C12">
        <f>IF('シフト表'!C12="",0,IFERROR(VLOOKUP('シフト表'!C12,'シフト区分'!$A$2:$F$11,6,FALSE),0))</f>
        <v/>
      </c>
      <c r="D12">
        <f>IF('シフト表'!D12="",0,IFERROR(VLOOKUP('シフト表'!D12,'シフト区分'!$A$2:$F$11,6,FALSE),0))</f>
        <v/>
      </c>
      <c r="E12">
        <f>IF('シフト表'!E12="",0,IFERROR(VLOOKUP('シフト表'!E12,'シフト区分'!$A$2:$F$11,6,FALSE),0))</f>
        <v/>
      </c>
      <c r="F12">
        <f>IF('シフト表'!F12="",0,IFERROR(VLOOKUP('シフト表'!F12,'シフト区分'!$A$2:$F$11,6,FALSE),0))</f>
        <v/>
      </c>
      <c r="G12">
        <f>IF('シフト表'!G12="",0,IFERROR(VLOOKUP('シフト表'!G12,'シフト区分'!$A$2:$F$11,6,FALSE),0))</f>
        <v/>
      </c>
      <c r="H12">
        <f>IF('シフト表'!H12="",0,IFERROR(VLOOKUP('シフト表'!H12,'シフト区分'!$A$2:$F$11,6,FALSE),0))</f>
        <v/>
      </c>
      <c r="I12">
        <f>IF('シフト表'!I12="",0,IFERROR(VLOOKUP('シフト表'!I12,'シフト区分'!$A$2:$F$11,6,FALSE),0))</f>
        <v/>
      </c>
      <c r="J12">
        <f>IF('シフト表'!J12="",0,IFERROR(VLOOKUP('シフト表'!J12,'シフト区分'!$A$2:$F$11,6,FALSE),0))</f>
        <v/>
      </c>
      <c r="K12">
        <f>IF('シフト表'!K12="",0,IFERROR(VLOOKUP('シフト表'!K12,'シフト区分'!$A$2:$F$11,6,FALSE),0))</f>
        <v/>
      </c>
      <c r="L12">
        <f>IF('シフト表'!L12="",0,IFERROR(VLOOKUP('シフト表'!L12,'シフト区分'!$A$2:$F$11,6,FALSE),0))</f>
        <v/>
      </c>
      <c r="M12">
        <f>IF('シフト表'!M12="",0,IFERROR(VLOOKUP('シフト表'!M12,'シフト区分'!$A$2:$F$11,6,FALSE),0))</f>
        <v/>
      </c>
      <c r="N12">
        <f>IF('シフト表'!N12="",0,IFERROR(VLOOKUP('シフト表'!N12,'シフト区分'!$A$2:$F$11,6,FALSE),0))</f>
        <v/>
      </c>
      <c r="O12">
        <f>IF('シフト表'!O12="",0,IFERROR(VLOOKUP('シフト表'!O12,'シフト区分'!$A$2:$F$11,6,FALSE),0))</f>
        <v/>
      </c>
      <c r="P12">
        <f>IF('シフト表'!P12="",0,IFERROR(VLOOKUP('シフト表'!P12,'シフト区分'!$A$2:$F$11,6,FALSE),0))</f>
        <v/>
      </c>
      <c r="Q12">
        <f>IF('シフト表'!Q12="",0,IFERROR(VLOOKUP('シフト表'!Q12,'シフト区分'!$A$2:$F$11,6,FALSE),0))</f>
        <v/>
      </c>
      <c r="R12">
        <f>IF('シフト表'!R12="",0,IFERROR(VLOOKUP('シフト表'!R12,'シフト区分'!$A$2:$F$11,6,FALSE),0))</f>
        <v/>
      </c>
      <c r="S12">
        <f>IF('シフト表'!S12="",0,IFERROR(VLOOKUP('シフト表'!S12,'シフト区分'!$A$2:$F$11,6,FALSE),0))</f>
        <v/>
      </c>
      <c r="T12">
        <f>IF('シフト表'!T12="",0,IFERROR(VLOOKUP('シフト表'!T12,'シフト区分'!$A$2:$F$11,6,FALSE),0))</f>
        <v/>
      </c>
      <c r="U12">
        <f>IF('シフト表'!U12="",0,IFERROR(VLOOKUP('シフト表'!U12,'シフト区分'!$A$2:$F$11,6,FALSE),0))</f>
        <v/>
      </c>
      <c r="V12">
        <f>IF('シフト表'!V12="",0,IFERROR(VLOOKUP('シフト表'!V12,'シフト区分'!$A$2:$F$11,6,FALSE),0))</f>
        <v/>
      </c>
      <c r="W12">
        <f>IF('シフト表'!W12="",0,IFERROR(VLOOKUP('シフト表'!W12,'シフト区分'!$A$2:$F$11,6,FALSE),0))</f>
        <v/>
      </c>
      <c r="X12">
        <f>IF('シフト表'!X12="",0,IFERROR(VLOOKUP('シフト表'!X12,'シフト区分'!$A$2:$F$11,6,FALSE),0))</f>
        <v/>
      </c>
      <c r="Y12">
        <f>IF('シフト表'!Y12="",0,IFERROR(VLOOKUP('シフト表'!Y12,'シフト区分'!$A$2:$F$11,6,FALSE),0))</f>
        <v/>
      </c>
      <c r="Z12">
        <f>IF('シフト表'!Z12="",0,IFERROR(VLOOKUP('シフト表'!Z12,'シフト区分'!$A$2:$F$11,6,FALSE),0))</f>
        <v/>
      </c>
      <c r="AA12">
        <f>IF('シフト表'!AA12="",0,IFERROR(VLOOKUP('シフト表'!AA12,'シフト区分'!$A$2:$F$11,6,FALSE),0))</f>
        <v/>
      </c>
      <c r="AB12">
        <f>IF('シフト表'!AB12="",0,IFERROR(VLOOKUP('シフト表'!AB12,'シフト区分'!$A$2:$F$11,6,FALSE),0))</f>
        <v/>
      </c>
      <c r="AC12">
        <f>IF('シフト表'!AC12="",0,IFERROR(VLOOKUP('シフト表'!AC12,'シフト区分'!$A$2:$F$11,6,FALSE),0))</f>
        <v/>
      </c>
      <c r="AD12">
        <f>IF('シフト表'!AD12="",0,IFERROR(VLOOKUP('シフト表'!AD12,'シフト区分'!$A$2:$F$11,6,FALSE),0))</f>
        <v/>
      </c>
      <c r="AE12">
        <f>IF('シフト表'!AE12="",0,IFERROR(VLOOKUP('シフト表'!AE12,'シフト区分'!$A$2:$F$11,6,FALSE),0))</f>
        <v/>
      </c>
      <c r="AF12">
        <f>IF('シフト表'!AF12="",0,IFERROR(VLOOKUP('シフト表'!AF12,'シフト区分'!$A$2:$F$11,6,FALSE),0))</f>
        <v/>
      </c>
      <c r="AG12">
        <f>IF('シフト表'!AG12="",0,IFERROR(VLOOKUP('シフト表'!AG12,'シフト区分'!$A$2:$F$11,6,FALSE),0))</f>
        <v/>
      </c>
    </row>
    <row r="13">
      <c r="C13">
        <f>IF('シフト表'!C13="",0,IFERROR(VLOOKUP('シフト表'!C13,'シフト区分'!$A$2:$F$11,6,FALSE),0))</f>
        <v/>
      </c>
      <c r="D13">
        <f>IF('シフト表'!D13="",0,IFERROR(VLOOKUP('シフト表'!D13,'シフト区分'!$A$2:$F$11,6,FALSE),0))</f>
        <v/>
      </c>
      <c r="E13">
        <f>IF('シフト表'!E13="",0,IFERROR(VLOOKUP('シフト表'!E13,'シフト区分'!$A$2:$F$11,6,FALSE),0))</f>
        <v/>
      </c>
      <c r="F13">
        <f>IF('シフト表'!F13="",0,IFERROR(VLOOKUP('シフト表'!F13,'シフト区分'!$A$2:$F$11,6,FALSE),0))</f>
        <v/>
      </c>
      <c r="G13">
        <f>IF('シフト表'!G13="",0,IFERROR(VLOOKUP('シフト表'!G13,'シフト区分'!$A$2:$F$11,6,FALSE),0))</f>
        <v/>
      </c>
      <c r="H13">
        <f>IF('シフト表'!H13="",0,IFERROR(VLOOKUP('シフト表'!H13,'シフト区分'!$A$2:$F$11,6,FALSE),0))</f>
        <v/>
      </c>
      <c r="I13">
        <f>IF('シフト表'!I13="",0,IFERROR(VLOOKUP('シフト表'!I13,'シフト区分'!$A$2:$F$11,6,FALSE),0))</f>
        <v/>
      </c>
      <c r="J13">
        <f>IF('シフト表'!J13="",0,IFERROR(VLOOKUP('シフト表'!J13,'シフト区分'!$A$2:$F$11,6,FALSE),0))</f>
        <v/>
      </c>
      <c r="K13">
        <f>IF('シフト表'!K13="",0,IFERROR(VLOOKUP('シフト表'!K13,'シフト区分'!$A$2:$F$11,6,FALSE),0))</f>
        <v/>
      </c>
      <c r="L13">
        <f>IF('シフト表'!L13="",0,IFERROR(VLOOKUP('シフト表'!L13,'シフト区分'!$A$2:$F$11,6,FALSE),0))</f>
        <v/>
      </c>
      <c r="M13">
        <f>IF('シフト表'!M13="",0,IFERROR(VLOOKUP('シフト表'!M13,'シフト区分'!$A$2:$F$11,6,FALSE),0))</f>
        <v/>
      </c>
      <c r="N13">
        <f>IF('シフト表'!N13="",0,IFERROR(VLOOKUP('シフト表'!N13,'シフト区分'!$A$2:$F$11,6,FALSE),0))</f>
        <v/>
      </c>
      <c r="O13">
        <f>IF('シフト表'!O13="",0,IFERROR(VLOOKUP('シフト表'!O13,'シフト区分'!$A$2:$F$11,6,FALSE),0))</f>
        <v/>
      </c>
      <c r="P13">
        <f>IF('シフト表'!P13="",0,IFERROR(VLOOKUP('シフト表'!P13,'シフト区分'!$A$2:$F$11,6,FALSE),0))</f>
        <v/>
      </c>
      <c r="Q13">
        <f>IF('シフト表'!Q13="",0,IFERROR(VLOOKUP('シフト表'!Q13,'シフト区分'!$A$2:$F$11,6,FALSE),0))</f>
        <v/>
      </c>
      <c r="R13">
        <f>IF('シフト表'!R13="",0,IFERROR(VLOOKUP('シフト表'!R13,'シフト区分'!$A$2:$F$11,6,FALSE),0))</f>
        <v/>
      </c>
      <c r="S13">
        <f>IF('シフト表'!S13="",0,IFERROR(VLOOKUP('シフト表'!S13,'シフト区分'!$A$2:$F$11,6,FALSE),0))</f>
        <v/>
      </c>
      <c r="T13">
        <f>IF('シフト表'!T13="",0,IFERROR(VLOOKUP('シフト表'!T13,'シフト区分'!$A$2:$F$11,6,FALSE),0))</f>
        <v/>
      </c>
      <c r="U13">
        <f>IF('シフト表'!U13="",0,IFERROR(VLOOKUP('シフト表'!U13,'シフト区分'!$A$2:$F$11,6,FALSE),0))</f>
        <v/>
      </c>
      <c r="V13">
        <f>IF('シフト表'!V13="",0,IFERROR(VLOOKUP('シフト表'!V13,'シフト区分'!$A$2:$F$11,6,FALSE),0))</f>
        <v/>
      </c>
      <c r="W13">
        <f>IF('シフト表'!W13="",0,IFERROR(VLOOKUP('シフト表'!W13,'シフト区分'!$A$2:$F$11,6,FALSE),0))</f>
        <v/>
      </c>
      <c r="X13">
        <f>IF('シフト表'!X13="",0,IFERROR(VLOOKUP('シフト表'!X13,'シフト区分'!$A$2:$F$11,6,FALSE),0))</f>
        <v/>
      </c>
      <c r="Y13">
        <f>IF('シフト表'!Y13="",0,IFERROR(VLOOKUP('シフト表'!Y13,'シフト区分'!$A$2:$F$11,6,FALSE),0))</f>
        <v/>
      </c>
      <c r="Z13">
        <f>IF('シフト表'!Z13="",0,IFERROR(VLOOKUP('シフト表'!Z13,'シフト区分'!$A$2:$F$11,6,FALSE),0))</f>
        <v/>
      </c>
      <c r="AA13">
        <f>IF('シフト表'!AA13="",0,IFERROR(VLOOKUP('シフト表'!AA13,'シフト区分'!$A$2:$F$11,6,FALSE),0))</f>
        <v/>
      </c>
      <c r="AB13">
        <f>IF('シフト表'!AB13="",0,IFERROR(VLOOKUP('シフト表'!AB13,'シフト区分'!$A$2:$F$11,6,FALSE),0))</f>
        <v/>
      </c>
      <c r="AC13">
        <f>IF('シフト表'!AC13="",0,IFERROR(VLOOKUP('シフト表'!AC13,'シフト区分'!$A$2:$F$11,6,FALSE),0))</f>
        <v/>
      </c>
      <c r="AD13">
        <f>IF('シフト表'!AD13="",0,IFERROR(VLOOKUP('シフト表'!AD13,'シフト区分'!$A$2:$F$11,6,FALSE),0))</f>
        <v/>
      </c>
      <c r="AE13">
        <f>IF('シフト表'!AE13="",0,IFERROR(VLOOKUP('シフト表'!AE13,'シフト区分'!$A$2:$F$11,6,FALSE),0))</f>
        <v/>
      </c>
      <c r="AF13">
        <f>IF('シフト表'!AF13="",0,IFERROR(VLOOKUP('シフト表'!AF13,'シフト区分'!$A$2:$F$11,6,FALSE),0))</f>
        <v/>
      </c>
      <c r="AG13">
        <f>IF('シフト表'!AG13="",0,IFERROR(VLOOKUP('シフト表'!AG13,'シフト区分'!$A$2:$F$11,6,FALSE),0))</f>
        <v/>
      </c>
    </row>
    <row r="14">
      <c r="C14">
        <f>IF('シフト表'!C14="",0,IFERROR(VLOOKUP('シフト表'!C14,'シフト区分'!$A$2:$F$11,6,FALSE),0))</f>
        <v/>
      </c>
      <c r="D14">
        <f>IF('シフト表'!D14="",0,IFERROR(VLOOKUP('シフト表'!D14,'シフト区分'!$A$2:$F$11,6,FALSE),0))</f>
        <v/>
      </c>
      <c r="E14">
        <f>IF('シフト表'!E14="",0,IFERROR(VLOOKUP('シフト表'!E14,'シフト区分'!$A$2:$F$11,6,FALSE),0))</f>
        <v/>
      </c>
      <c r="F14">
        <f>IF('シフト表'!F14="",0,IFERROR(VLOOKUP('シフト表'!F14,'シフト区分'!$A$2:$F$11,6,FALSE),0))</f>
        <v/>
      </c>
      <c r="G14">
        <f>IF('シフト表'!G14="",0,IFERROR(VLOOKUP('シフト表'!G14,'シフト区分'!$A$2:$F$11,6,FALSE),0))</f>
        <v/>
      </c>
      <c r="H14">
        <f>IF('シフト表'!H14="",0,IFERROR(VLOOKUP('シフト表'!H14,'シフト区分'!$A$2:$F$11,6,FALSE),0))</f>
        <v/>
      </c>
      <c r="I14">
        <f>IF('シフト表'!I14="",0,IFERROR(VLOOKUP('シフト表'!I14,'シフト区分'!$A$2:$F$11,6,FALSE),0))</f>
        <v/>
      </c>
      <c r="J14">
        <f>IF('シフト表'!J14="",0,IFERROR(VLOOKUP('シフト表'!J14,'シフト区分'!$A$2:$F$11,6,FALSE),0))</f>
        <v/>
      </c>
      <c r="K14">
        <f>IF('シフト表'!K14="",0,IFERROR(VLOOKUP('シフト表'!K14,'シフト区分'!$A$2:$F$11,6,FALSE),0))</f>
        <v/>
      </c>
      <c r="L14">
        <f>IF('シフト表'!L14="",0,IFERROR(VLOOKUP('シフト表'!L14,'シフト区分'!$A$2:$F$11,6,FALSE),0))</f>
        <v/>
      </c>
      <c r="M14">
        <f>IF('シフト表'!M14="",0,IFERROR(VLOOKUP('シフト表'!M14,'シフト区分'!$A$2:$F$11,6,FALSE),0))</f>
        <v/>
      </c>
      <c r="N14">
        <f>IF('シフト表'!N14="",0,IFERROR(VLOOKUP('シフト表'!N14,'シフト区分'!$A$2:$F$11,6,FALSE),0))</f>
        <v/>
      </c>
      <c r="O14">
        <f>IF('シフト表'!O14="",0,IFERROR(VLOOKUP('シフト表'!O14,'シフト区分'!$A$2:$F$11,6,FALSE),0))</f>
        <v/>
      </c>
      <c r="P14">
        <f>IF('シフト表'!P14="",0,IFERROR(VLOOKUP('シフト表'!P14,'シフト区分'!$A$2:$F$11,6,FALSE),0))</f>
        <v/>
      </c>
      <c r="Q14">
        <f>IF('シフト表'!Q14="",0,IFERROR(VLOOKUP('シフト表'!Q14,'シフト区分'!$A$2:$F$11,6,FALSE),0))</f>
        <v/>
      </c>
      <c r="R14">
        <f>IF('シフト表'!R14="",0,IFERROR(VLOOKUP('シフト表'!R14,'シフト区分'!$A$2:$F$11,6,FALSE),0))</f>
        <v/>
      </c>
      <c r="S14">
        <f>IF('シフト表'!S14="",0,IFERROR(VLOOKUP('シフト表'!S14,'シフト区分'!$A$2:$F$11,6,FALSE),0))</f>
        <v/>
      </c>
      <c r="T14">
        <f>IF('シフト表'!T14="",0,IFERROR(VLOOKUP('シフト表'!T14,'シフト区分'!$A$2:$F$11,6,FALSE),0))</f>
        <v/>
      </c>
      <c r="U14">
        <f>IF('シフト表'!U14="",0,IFERROR(VLOOKUP('シフト表'!U14,'シフト区分'!$A$2:$F$11,6,FALSE),0))</f>
        <v/>
      </c>
      <c r="V14">
        <f>IF('シフト表'!V14="",0,IFERROR(VLOOKUP('シフト表'!V14,'シフト区分'!$A$2:$F$11,6,FALSE),0))</f>
        <v/>
      </c>
      <c r="W14">
        <f>IF('シフト表'!W14="",0,IFERROR(VLOOKUP('シフト表'!W14,'シフト区分'!$A$2:$F$11,6,FALSE),0))</f>
        <v/>
      </c>
      <c r="X14">
        <f>IF('シフト表'!X14="",0,IFERROR(VLOOKUP('シフト表'!X14,'シフト区分'!$A$2:$F$11,6,FALSE),0))</f>
        <v/>
      </c>
      <c r="Y14">
        <f>IF('シフト表'!Y14="",0,IFERROR(VLOOKUP('シフト表'!Y14,'シフト区分'!$A$2:$F$11,6,FALSE),0))</f>
        <v/>
      </c>
      <c r="Z14">
        <f>IF('シフト表'!Z14="",0,IFERROR(VLOOKUP('シフト表'!Z14,'シフト区分'!$A$2:$F$11,6,FALSE),0))</f>
        <v/>
      </c>
      <c r="AA14">
        <f>IF('シフト表'!AA14="",0,IFERROR(VLOOKUP('シフト表'!AA14,'シフト区分'!$A$2:$F$11,6,FALSE),0))</f>
        <v/>
      </c>
      <c r="AB14">
        <f>IF('シフト表'!AB14="",0,IFERROR(VLOOKUP('シフト表'!AB14,'シフト区分'!$A$2:$F$11,6,FALSE),0))</f>
        <v/>
      </c>
      <c r="AC14">
        <f>IF('シフト表'!AC14="",0,IFERROR(VLOOKUP('シフト表'!AC14,'シフト区分'!$A$2:$F$11,6,FALSE),0))</f>
        <v/>
      </c>
      <c r="AD14">
        <f>IF('シフト表'!AD14="",0,IFERROR(VLOOKUP('シフト表'!AD14,'シフト区分'!$A$2:$F$11,6,FALSE),0))</f>
        <v/>
      </c>
      <c r="AE14">
        <f>IF('シフト表'!AE14="",0,IFERROR(VLOOKUP('シフト表'!AE14,'シフト区分'!$A$2:$F$11,6,FALSE),0))</f>
        <v/>
      </c>
      <c r="AF14">
        <f>IF('シフト表'!AF14="",0,IFERROR(VLOOKUP('シフト表'!AF14,'シフト区分'!$A$2:$F$11,6,FALSE),0))</f>
        <v/>
      </c>
      <c r="AG14">
        <f>IF('シフト表'!AG14="",0,IFERROR(VLOOKUP('シフト表'!AG14,'シフト区分'!$A$2:$F$11,6,FALSE),0))</f>
        <v/>
      </c>
    </row>
    <row r="15">
      <c r="C15">
        <f>IF('シフト表'!C15="",0,IFERROR(VLOOKUP('シフト表'!C15,'シフト区分'!$A$2:$F$11,6,FALSE),0))</f>
        <v/>
      </c>
      <c r="D15">
        <f>IF('シフト表'!D15="",0,IFERROR(VLOOKUP('シフト表'!D15,'シフト区分'!$A$2:$F$11,6,FALSE),0))</f>
        <v/>
      </c>
      <c r="E15">
        <f>IF('シフト表'!E15="",0,IFERROR(VLOOKUP('シフト表'!E15,'シフト区分'!$A$2:$F$11,6,FALSE),0))</f>
        <v/>
      </c>
      <c r="F15">
        <f>IF('シフト表'!F15="",0,IFERROR(VLOOKUP('シフト表'!F15,'シフト区分'!$A$2:$F$11,6,FALSE),0))</f>
        <v/>
      </c>
      <c r="G15">
        <f>IF('シフト表'!G15="",0,IFERROR(VLOOKUP('シフト表'!G15,'シフト区分'!$A$2:$F$11,6,FALSE),0))</f>
        <v/>
      </c>
      <c r="H15">
        <f>IF('シフト表'!H15="",0,IFERROR(VLOOKUP('シフト表'!H15,'シフト区分'!$A$2:$F$11,6,FALSE),0))</f>
        <v/>
      </c>
      <c r="I15">
        <f>IF('シフト表'!I15="",0,IFERROR(VLOOKUP('シフト表'!I15,'シフト区分'!$A$2:$F$11,6,FALSE),0))</f>
        <v/>
      </c>
      <c r="J15">
        <f>IF('シフト表'!J15="",0,IFERROR(VLOOKUP('シフト表'!J15,'シフト区分'!$A$2:$F$11,6,FALSE),0))</f>
        <v/>
      </c>
      <c r="K15">
        <f>IF('シフト表'!K15="",0,IFERROR(VLOOKUP('シフト表'!K15,'シフト区分'!$A$2:$F$11,6,FALSE),0))</f>
        <v/>
      </c>
      <c r="L15">
        <f>IF('シフト表'!L15="",0,IFERROR(VLOOKUP('シフト表'!L15,'シフト区分'!$A$2:$F$11,6,FALSE),0))</f>
        <v/>
      </c>
      <c r="M15">
        <f>IF('シフト表'!M15="",0,IFERROR(VLOOKUP('シフト表'!M15,'シフト区分'!$A$2:$F$11,6,FALSE),0))</f>
        <v/>
      </c>
      <c r="N15">
        <f>IF('シフト表'!N15="",0,IFERROR(VLOOKUP('シフト表'!N15,'シフト区分'!$A$2:$F$11,6,FALSE),0))</f>
        <v/>
      </c>
      <c r="O15">
        <f>IF('シフト表'!O15="",0,IFERROR(VLOOKUP('シフト表'!O15,'シフト区分'!$A$2:$F$11,6,FALSE),0))</f>
        <v/>
      </c>
      <c r="P15">
        <f>IF('シフト表'!P15="",0,IFERROR(VLOOKUP('シフト表'!P15,'シフト区分'!$A$2:$F$11,6,FALSE),0))</f>
        <v/>
      </c>
      <c r="Q15">
        <f>IF('シフト表'!Q15="",0,IFERROR(VLOOKUP('シフト表'!Q15,'シフト区分'!$A$2:$F$11,6,FALSE),0))</f>
        <v/>
      </c>
      <c r="R15">
        <f>IF('シフト表'!R15="",0,IFERROR(VLOOKUP('シフト表'!R15,'シフト区分'!$A$2:$F$11,6,FALSE),0))</f>
        <v/>
      </c>
      <c r="S15">
        <f>IF('シフト表'!S15="",0,IFERROR(VLOOKUP('シフト表'!S15,'シフト区分'!$A$2:$F$11,6,FALSE),0))</f>
        <v/>
      </c>
      <c r="T15">
        <f>IF('シフト表'!T15="",0,IFERROR(VLOOKUP('シフト表'!T15,'シフト区分'!$A$2:$F$11,6,FALSE),0))</f>
        <v/>
      </c>
      <c r="U15">
        <f>IF('シフト表'!U15="",0,IFERROR(VLOOKUP('シフト表'!U15,'シフト区分'!$A$2:$F$11,6,FALSE),0))</f>
        <v/>
      </c>
      <c r="V15">
        <f>IF('シフト表'!V15="",0,IFERROR(VLOOKUP('シフト表'!V15,'シフト区分'!$A$2:$F$11,6,FALSE),0))</f>
        <v/>
      </c>
      <c r="W15">
        <f>IF('シフト表'!W15="",0,IFERROR(VLOOKUP('シフト表'!W15,'シフト区分'!$A$2:$F$11,6,FALSE),0))</f>
        <v/>
      </c>
      <c r="X15">
        <f>IF('シフト表'!X15="",0,IFERROR(VLOOKUP('シフト表'!X15,'シフト区分'!$A$2:$F$11,6,FALSE),0))</f>
        <v/>
      </c>
      <c r="Y15">
        <f>IF('シフト表'!Y15="",0,IFERROR(VLOOKUP('シフト表'!Y15,'シフト区分'!$A$2:$F$11,6,FALSE),0))</f>
        <v/>
      </c>
      <c r="Z15">
        <f>IF('シフト表'!Z15="",0,IFERROR(VLOOKUP('シフト表'!Z15,'シフト区分'!$A$2:$F$11,6,FALSE),0))</f>
        <v/>
      </c>
      <c r="AA15">
        <f>IF('シフト表'!AA15="",0,IFERROR(VLOOKUP('シフト表'!AA15,'シフト区分'!$A$2:$F$11,6,FALSE),0))</f>
        <v/>
      </c>
      <c r="AB15">
        <f>IF('シフト表'!AB15="",0,IFERROR(VLOOKUP('シフト表'!AB15,'シフト区分'!$A$2:$F$11,6,FALSE),0))</f>
        <v/>
      </c>
      <c r="AC15">
        <f>IF('シフト表'!AC15="",0,IFERROR(VLOOKUP('シフト表'!AC15,'シフト区分'!$A$2:$F$11,6,FALSE),0))</f>
        <v/>
      </c>
      <c r="AD15">
        <f>IF('シフト表'!AD15="",0,IFERROR(VLOOKUP('シフト表'!AD15,'シフト区分'!$A$2:$F$11,6,FALSE),0))</f>
        <v/>
      </c>
      <c r="AE15">
        <f>IF('シフト表'!AE15="",0,IFERROR(VLOOKUP('シフト表'!AE15,'シフト区分'!$A$2:$F$11,6,FALSE),0))</f>
        <v/>
      </c>
      <c r="AF15">
        <f>IF('シフト表'!AF15="",0,IFERROR(VLOOKUP('シフト表'!AF15,'シフト区分'!$A$2:$F$11,6,FALSE),0))</f>
        <v/>
      </c>
      <c r="AG15">
        <f>IF('シフト表'!AG15="",0,IFERROR(VLOOKUP('シフト表'!AG15,'シフト区分'!$A$2:$F$11,6,FALSE),0))</f>
        <v/>
      </c>
    </row>
    <row r="16">
      <c r="C16">
        <f>IF('シフト表'!C16="",0,IFERROR(VLOOKUP('シフト表'!C16,'シフト区分'!$A$2:$F$11,6,FALSE),0))</f>
        <v/>
      </c>
      <c r="D16">
        <f>IF('シフト表'!D16="",0,IFERROR(VLOOKUP('シフト表'!D16,'シフト区分'!$A$2:$F$11,6,FALSE),0))</f>
        <v/>
      </c>
      <c r="E16">
        <f>IF('シフト表'!E16="",0,IFERROR(VLOOKUP('シフト表'!E16,'シフト区分'!$A$2:$F$11,6,FALSE),0))</f>
        <v/>
      </c>
      <c r="F16">
        <f>IF('シフト表'!F16="",0,IFERROR(VLOOKUP('シフト表'!F16,'シフト区分'!$A$2:$F$11,6,FALSE),0))</f>
        <v/>
      </c>
      <c r="G16">
        <f>IF('シフト表'!G16="",0,IFERROR(VLOOKUP('シフト表'!G16,'シフト区分'!$A$2:$F$11,6,FALSE),0))</f>
        <v/>
      </c>
      <c r="H16">
        <f>IF('シフト表'!H16="",0,IFERROR(VLOOKUP('シフト表'!H16,'シフト区分'!$A$2:$F$11,6,FALSE),0))</f>
        <v/>
      </c>
      <c r="I16">
        <f>IF('シフト表'!I16="",0,IFERROR(VLOOKUP('シフト表'!I16,'シフト区分'!$A$2:$F$11,6,FALSE),0))</f>
        <v/>
      </c>
      <c r="J16">
        <f>IF('シフト表'!J16="",0,IFERROR(VLOOKUP('シフト表'!J16,'シフト区分'!$A$2:$F$11,6,FALSE),0))</f>
        <v/>
      </c>
      <c r="K16">
        <f>IF('シフト表'!K16="",0,IFERROR(VLOOKUP('シフト表'!K16,'シフト区分'!$A$2:$F$11,6,FALSE),0))</f>
        <v/>
      </c>
      <c r="L16">
        <f>IF('シフト表'!L16="",0,IFERROR(VLOOKUP('シフト表'!L16,'シフト区分'!$A$2:$F$11,6,FALSE),0))</f>
        <v/>
      </c>
      <c r="M16">
        <f>IF('シフト表'!M16="",0,IFERROR(VLOOKUP('シフト表'!M16,'シフト区分'!$A$2:$F$11,6,FALSE),0))</f>
        <v/>
      </c>
      <c r="N16">
        <f>IF('シフト表'!N16="",0,IFERROR(VLOOKUP('シフト表'!N16,'シフト区分'!$A$2:$F$11,6,FALSE),0))</f>
        <v/>
      </c>
      <c r="O16">
        <f>IF('シフト表'!O16="",0,IFERROR(VLOOKUP('シフト表'!O16,'シフト区分'!$A$2:$F$11,6,FALSE),0))</f>
        <v/>
      </c>
      <c r="P16">
        <f>IF('シフト表'!P16="",0,IFERROR(VLOOKUP('シフト表'!P16,'シフト区分'!$A$2:$F$11,6,FALSE),0))</f>
        <v/>
      </c>
      <c r="Q16">
        <f>IF('シフト表'!Q16="",0,IFERROR(VLOOKUP('シフト表'!Q16,'シフト区分'!$A$2:$F$11,6,FALSE),0))</f>
        <v/>
      </c>
      <c r="R16">
        <f>IF('シフト表'!R16="",0,IFERROR(VLOOKUP('シフト表'!R16,'シフト区分'!$A$2:$F$11,6,FALSE),0))</f>
        <v/>
      </c>
      <c r="S16">
        <f>IF('シフト表'!S16="",0,IFERROR(VLOOKUP('シフト表'!S16,'シフト区分'!$A$2:$F$11,6,FALSE),0))</f>
        <v/>
      </c>
      <c r="T16">
        <f>IF('シフト表'!T16="",0,IFERROR(VLOOKUP('シフト表'!T16,'シフト区分'!$A$2:$F$11,6,FALSE),0))</f>
        <v/>
      </c>
      <c r="U16">
        <f>IF('シフト表'!U16="",0,IFERROR(VLOOKUP('シフト表'!U16,'シフト区分'!$A$2:$F$11,6,FALSE),0))</f>
        <v/>
      </c>
      <c r="V16">
        <f>IF('シフト表'!V16="",0,IFERROR(VLOOKUP('シフト表'!V16,'シフト区分'!$A$2:$F$11,6,FALSE),0))</f>
        <v/>
      </c>
      <c r="W16">
        <f>IF('シフト表'!W16="",0,IFERROR(VLOOKUP('シフト表'!W16,'シフト区分'!$A$2:$F$11,6,FALSE),0))</f>
        <v/>
      </c>
      <c r="X16">
        <f>IF('シフト表'!X16="",0,IFERROR(VLOOKUP('シフト表'!X16,'シフト区分'!$A$2:$F$11,6,FALSE),0))</f>
        <v/>
      </c>
      <c r="Y16">
        <f>IF('シフト表'!Y16="",0,IFERROR(VLOOKUP('シフト表'!Y16,'シフト区分'!$A$2:$F$11,6,FALSE),0))</f>
        <v/>
      </c>
      <c r="Z16">
        <f>IF('シフト表'!Z16="",0,IFERROR(VLOOKUP('シフト表'!Z16,'シフト区分'!$A$2:$F$11,6,FALSE),0))</f>
        <v/>
      </c>
      <c r="AA16">
        <f>IF('シフト表'!AA16="",0,IFERROR(VLOOKUP('シフト表'!AA16,'シフト区分'!$A$2:$F$11,6,FALSE),0))</f>
        <v/>
      </c>
      <c r="AB16">
        <f>IF('シフト表'!AB16="",0,IFERROR(VLOOKUP('シフト表'!AB16,'シフト区分'!$A$2:$F$11,6,FALSE),0))</f>
        <v/>
      </c>
      <c r="AC16">
        <f>IF('シフト表'!AC16="",0,IFERROR(VLOOKUP('シフト表'!AC16,'シフト区分'!$A$2:$F$11,6,FALSE),0))</f>
        <v/>
      </c>
      <c r="AD16">
        <f>IF('シフト表'!AD16="",0,IFERROR(VLOOKUP('シフト表'!AD16,'シフト区分'!$A$2:$F$11,6,FALSE),0))</f>
        <v/>
      </c>
      <c r="AE16">
        <f>IF('シフト表'!AE16="",0,IFERROR(VLOOKUP('シフト表'!AE16,'シフト区分'!$A$2:$F$11,6,FALSE),0))</f>
        <v/>
      </c>
      <c r="AF16">
        <f>IF('シフト表'!AF16="",0,IFERROR(VLOOKUP('シフト表'!AF16,'シフト区分'!$A$2:$F$11,6,FALSE),0))</f>
        <v/>
      </c>
      <c r="AG16">
        <f>IF('シフト表'!AG16="",0,IFERROR(VLOOKUP('シフト表'!AG16,'シフト区分'!$A$2:$F$11,6,FALSE),0))</f>
        <v/>
      </c>
    </row>
    <row r="17">
      <c r="C17">
        <f>IF('シフト表'!C17="",0,IFERROR(VLOOKUP('シフト表'!C17,'シフト区分'!$A$2:$F$11,6,FALSE),0))</f>
        <v/>
      </c>
      <c r="D17">
        <f>IF('シフト表'!D17="",0,IFERROR(VLOOKUP('シフト表'!D17,'シフト区分'!$A$2:$F$11,6,FALSE),0))</f>
        <v/>
      </c>
      <c r="E17">
        <f>IF('シフト表'!E17="",0,IFERROR(VLOOKUP('シフト表'!E17,'シフト区分'!$A$2:$F$11,6,FALSE),0))</f>
        <v/>
      </c>
      <c r="F17">
        <f>IF('シフト表'!F17="",0,IFERROR(VLOOKUP('シフト表'!F17,'シフト区分'!$A$2:$F$11,6,FALSE),0))</f>
        <v/>
      </c>
      <c r="G17">
        <f>IF('シフト表'!G17="",0,IFERROR(VLOOKUP('シフト表'!G17,'シフト区分'!$A$2:$F$11,6,FALSE),0))</f>
        <v/>
      </c>
      <c r="H17">
        <f>IF('シフト表'!H17="",0,IFERROR(VLOOKUP('シフト表'!H17,'シフト区分'!$A$2:$F$11,6,FALSE),0))</f>
        <v/>
      </c>
      <c r="I17">
        <f>IF('シフト表'!I17="",0,IFERROR(VLOOKUP('シフト表'!I17,'シフト区分'!$A$2:$F$11,6,FALSE),0))</f>
        <v/>
      </c>
      <c r="J17">
        <f>IF('シフト表'!J17="",0,IFERROR(VLOOKUP('シフト表'!J17,'シフト区分'!$A$2:$F$11,6,FALSE),0))</f>
        <v/>
      </c>
      <c r="K17">
        <f>IF('シフト表'!K17="",0,IFERROR(VLOOKUP('シフト表'!K17,'シフト区分'!$A$2:$F$11,6,FALSE),0))</f>
        <v/>
      </c>
      <c r="L17">
        <f>IF('シフト表'!L17="",0,IFERROR(VLOOKUP('シフト表'!L17,'シフト区分'!$A$2:$F$11,6,FALSE),0))</f>
        <v/>
      </c>
      <c r="M17">
        <f>IF('シフト表'!M17="",0,IFERROR(VLOOKUP('シフト表'!M17,'シフト区分'!$A$2:$F$11,6,FALSE),0))</f>
        <v/>
      </c>
      <c r="N17">
        <f>IF('シフト表'!N17="",0,IFERROR(VLOOKUP('シフト表'!N17,'シフト区分'!$A$2:$F$11,6,FALSE),0))</f>
        <v/>
      </c>
      <c r="O17">
        <f>IF('シフト表'!O17="",0,IFERROR(VLOOKUP('シフト表'!O17,'シフト区分'!$A$2:$F$11,6,FALSE),0))</f>
        <v/>
      </c>
      <c r="P17">
        <f>IF('シフト表'!P17="",0,IFERROR(VLOOKUP('シフト表'!P17,'シフト区分'!$A$2:$F$11,6,FALSE),0))</f>
        <v/>
      </c>
      <c r="Q17">
        <f>IF('シフト表'!Q17="",0,IFERROR(VLOOKUP('シフト表'!Q17,'シフト区分'!$A$2:$F$11,6,FALSE),0))</f>
        <v/>
      </c>
      <c r="R17">
        <f>IF('シフト表'!R17="",0,IFERROR(VLOOKUP('シフト表'!R17,'シフト区分'!$A$2:$F$11,6,FALSE),0))</f>
        <v/>
      </c>
      <c r="S17">
        <f>IF('シフト表'!S17="",0,IFERROR(VLOOKUP('シフト表'!S17,'シフト区分'!$A$2:$F$11,6,FALSE),0))</f>
        <v/>
      </c>
      <c r="T17">
        <f>IF('シフト表'!T17="",0,IFERROR(VLOOKUP('シフト表'!T17,'シフト区分'!$A$2:$F$11,6,FALSE),0))</f>
        <v/>
      </c>
      <c r="U17">
        <f>IF('シフト表'!U17="",0,IFERROR(VLOOKUP('シフト表'!U17,'シフト区分'!$A$2:$F$11,6,FALSE),0))</f>
        <v/>
      </c>
      <c r="V17">
        <f>IF('シフト表'!V17="",0,IFERROR(VLOOKUP('シフト表'!V17,'シフト区分'!$A$2:$F$11,6,FALSE),0))</f>
        <v/>
      </c>
      <c r="W17">
        <f>IF('シフト表'!W17="",0,IFERROR(VLOOKUP('シフト表'!W17,'シフト区分'!$A$2:$F$11,6,FALSE),0))</f>
        <v/>
      </c>
      <c r="X17">
        <f>IF('シフト表'!X17="",0,IFERROR(VLOOKUP('シフト表'!X17,'シフト区分'!$A$2:$F$11,6,FALSE),0))</f>
        <v/>
      </c>
      <c r="Y17">
        <f>IF('シフト表'!Y17="",0,IFERROR(VLOOKUP('シフト表'!Y17,'シフト区分'!$A$2:$F$11,6,FALSE),0))</f>
        <v/>
      </c>
      <c r="Z17">
        <f>IF('シフト表'!Z17="",0,IFERROR(VLOOKUP('シフト表'!Z17,'シフト区分'!$A$2:$F$11,6,FALSE),0))</f>
        <v/>
      </c>
      <c r="AA17">
        <f>IF('シフト表'!AA17="",0,IFERROR(VLOOKUP('シフト表'!AA17,'シフト区分'!$A$2:$F$11,6,FALSE),0))</f>
        <v/>
      </c>
      <c r="AB17">
        <f>IF('シフト表'!AB17="",0,IFERROR(VLOOKUP('シフト表'!AB17,'シフト区分'!$A$2:$F$11,6,FALSE),0))</f>
        <v/>
      </c>
      <c r="AC17">
        <f>IF('シフト表'!AC17="",0,IFERROR(VLOOKUP('シフト表'!AC17,'シフト区分'!$A$2:$F$11,6,FALSE),0))</f>
        <v/>
      </c>
      <c r="AD17">
        <f>IF('シフト表'!AD17="",0,IFERROR(VLOOKUP('シフト表'!AD17,'シフト区分'!$A$2:$F$11,6,FALSE),0))</f>
        <v/>
      </c>
      <c r="AE17">
        <f>IF('シフト表'!AE17="",0,IFERROR(VLOOKUP('シフト表'!AE17,'シフト区分'!$A$2:$F$11,6,FALSE),0))</f>
        <v/>
      </c>
      <c r="AF17">
        <f>IF('シフト表'!AF17="",0,IFERROR(VLOOKUP('シフト表'!AF17,'シフト区分'!$A$2:$F$11,6,FALSE),0))</f>
        <v/>
      </c>
      <c r="AG17">
        <f>IF('シフト表'!AG17="",0,IFERROR(VLOOKUP('シフト表'!AG17,'シフト区分'!$A$2:$F$11,6,FALSE),0))</f>
        <v/>
      </c>
    </row>
    <row r="18">
      <c r="C18">
        <f>IF('シフト表'!C18="",0,IFERROR(VLOOKUP('シフト表'!C18,'シフト区分'!$A$2:$F$11,6,FALSE),0))</f>
        <v/>
      </c>
      <c r="D18">
        <f>IF('シフト表'!D18="",0,IFERROR(VLOOKUP('シフト表'!D18,'シフト区分'!$A$2:$F$11,6,FALSE),0))</f>
        <v/>
      </c>
      <c r="E18">
        <f>IF('シフト表'!E18="",0,IFERROR(VLOOKUP('シフト表'!E18,'シフト区分'!$A$2:$F$11,6,FALSE),0))</f>
        <v/>
      </c>
      <c r="F18">
        <f>IF('シフト表'!F18="",0,IFERROR(VLOOKUP('シフト表'!F18,'シフト区分'!$A$2:$F$11,6,FALSE),0))</f>
        <v/>
      </c>
      <c r="G18">
        <f>IF('シフト表'!G18="",0,IFERROR(VLOOKUP('シフト表'!G18,'シフト区分'!$A$2:$F$11,6,FALSE),0))</f>
        <v/>
      </c>
      <c r="H18">
        <f>IF('シフト表'!H18="",0,IFERROR(VLOOKUP('シフト表'!H18,'シフト区分'!$A$2:$F$11,6,FALSE),0))</f>
        <v/>
      </c>
      <c r="I18">
        <f>IF('シフト表'!I18="",0,IFERROR(VLOOKUP('シフト表'!I18,'シフト区分'!$A$2:$F$11,6,FALSE),0))</f>
        <v/>
      </c>
      <c r="J18">
        <f>IF('シフト表'!J18="",0,IFERROR(VLOOKUP('シフト表'!J18,'シフト区分'!$A$2:$F$11,6,FALSE),0))</f>
        <v/>
      </c>
      <c r="K18">
        <f>IF('シフト表'!K18="",0,IFERROR(VLOOKUP('シフト表'!K18,'シフト区分'!$A$2:$F$11,6,FALSE),0))</f>
        <v/>
      </c>
      <c r="L18">
        <f>IF('シフト表'!L18="",0,IFERROR(VLOOKUP('シフト表'!L18,'シフト区分'!$A$2:$F$11,6,FALSE),0))</f>
        <v/>
      </c>
      <c r="M18">
        <f>IF('シフト表'!M18="",0,IFERROR(VLOOKUP('シフト表'!M18,'シフト区分'!$A$2:$F$11,6,FALSE),0))</f>
        <v/>
      </c>
      <c r="N18">
        <f>IF('シフト表'!N18="",0,IFERROR(VLOOKUP('シフト表'!N18,'シフト区分'!$A$2:$F$11,6,FALSE),0))</f>
        <v/>
      </c>
      <c r="O18">
        <f>IF('シフト表'!O18="",0,IFERROR(VLOOKUP('シフト表'!O18,'シフト区分'!$A$2:$F$11,6,FALSE),0))</f>
        <v/>
      </c>
      <c r="P18">
        <f>IF('シフト表'!P18="",0,IFERROR(VLOOKUP('シフト表'!P18,'シフト区分'!$A$2:$F$11,6,FALSE),0))</f>
        <v/>
      </c>
      <c r="Q18">
        <f>IF('シフト表'!Q18="",0,IFERROR(VLOOKUP('シフト表'!Q18,'シフト区分'!$A$2:$F$11,6,FALSE),0))</f>
        <v/>
      </c>
      <c r="R18">
        <f>IF('シフト表'!R18="",0,IFERROR(VLOOKUP('シフト表'!R18,'シフト区分'!$A$2:$F$11,6,FALSE),0))</f>
        <v/>
      </c>
      <c r="S18">
        <f>IF('シフト表'!S18="",0,IFERROR(VLOOKUP('シフト表'!S18,'シフト区分'!$A$2:$F$11,6,FALSE),0))</f>
        <v/>
      </c>
      <c r="T18">
        <f>IF('シフト表'!T18="",0,IFERROR(VLOOKUP('シフト表'!T18,'シフト区分'!$A$2:$F$11,6,FALSE),0))</f>
        <v/>
      </c>
      <c r="U18">
        <f>IF('シフト表'!U18="",0,IFERROR(VLOOKUP('シフト表'!U18,'シフト区分'!$A$2:$F$11,6,FALSE),0))</f>
        <v/>
      </c>
      <c r="V18">
        <f>IF('シフト表'!V18="",0,IFERROR(VLOOKUP('シフト表'!V18,'シフト区分'!$A$2:$F$11,6,FALSE),0))</f>
        <v/>
      </c>
      <c r="W18">
        <f>IF('シフト表'!W18="",0,IFERROR(VLOOKUP('シフト表'!W18,'シフト区分'!$A$2:$F$11,6,FALSE),0))</f>
        <v/>
      </c>
      <c r="X18">
        <f>IF('シフト表'!X18="",0,IFERROR(VLOOKUP('シフト表'!X18,'シフト区分'!$A$2:$F$11,6,FALSE),0))</f>
        <v/>
      </c>
      <c r="Y18">
        <f>IF('シフト表'!Y18="",0,IFERROR(VLOOKUP('シフト表'!Y18,'シフト区分'!$A$2:$F$11,6,FALSE),0))</f>
        <v/>
      </c>
      <c r="Z18">
        <f>IF('シフト表'!Z18="",0,IFERROR(VLOOKUP('シフト表'!Z18,'シフト区分'!$A$2:$F$11,6,FALSE),0))</f>
        <v/>
      </c>
      <c r="AA18">
        <f>IF('シフト表'!AA18="",0,IFERROR(VLOOKUP('シフト表'!AA18,'シフト区分'!$A$2:$F$11,6,FALSE),0))</f>
        <v/>
      </c>
      <c r="AB18">
        <f>IF('シフト表'!AB18="",0,IFERROR(VLOOKUP('シフト表'!AB18,'シフト区分'!$A$2:$F$11,6,FALSE),0))</f>
        <v/>
      </c>
      <c r="AC18">
        <f>IF('シフト表'!AC18="",0,IFERROR(VLOOKUP('シフト表'!AC18,'シフト区分'!$A$2:$F$11,6,FALSE),0))</f>
        <v/>
      </c>
      <c r="AD18">
        <f>IF('シフト表'!AD18="",0,IFERROR(VLOOKUP('シフト表'!AD18,'シフト区分'!$A$2:$F$11,6,FALSE),0))</f>
        <v/>
      </c>
      <c r="AE18">
        <f>IF('シフト表'!AE18="",0,IFERROR(VLOOKUP('シフト表'!AE18,'シフト区分'!$A$2:$F$11,6,FALSE),0))</f>
        <v/>
      </c>
      <c r="AF18">
        <f>IF('シフト表'!AF18="",0,IFERROR(VLOOKUP('シフト表'!AF18,'シフト区分'!$A$2:$F$11,6,FALSE),0))</f>
        <v/>
      </c>
      <c r="AG18">
        <f>IF('シフト表'!AG18="",0,IFERROR(VLOOKUP('シフト表'!AG18,'シフト区分'!$A$2:$F$11,6,FALSE),0))</f>
        <v/>
      </c>
    </row>
    <row r="19">
      <c r="C19">
        <f>IF('シフト表'!C19="",0,IFERROR(VLOOKUP('シフト表'!C19,'シフト区分'!$A$2:$F$11,6,FALSE),0))</f>
        <v/>
      </c>
      <c r="D19">
        <f>IF('シフト表'!D19="",0,IFERROR(VLOOKUP('シフト表'!D19,'シフト区分'!$A$2:$F$11,6,FALSE),0))</f>
        <v/>
      </c>
      <c r="E19">
        <f>IF('シフト表'!E19="",0,IFERROR(VLOOKUP('シフト表'!E19,'シフト区分'!$A$2:$F$11,6,FALSE),0))</f>
        <v/>
      </c>
      <c r="F19">
        <f>IF('シフト表'!F19="",0,IFERROR(VLOOKUP('シフト表'!F19,'シフト区分'!$A$2:$F$11,6,FALSE),0))</f>
        <v/>
      </c>
      <c r="G19">
        <f>IF('シフト表'!G19="",0,IFERROR(VLOOKUP('シフト表'!G19,'シフト区分'!$A$2:$F$11,6,FALSE),0))</f>
        <v/>
      </c>
      <c r="H19">
        <f>IF('シフト表'!H19="",0,IFERROR(VLOOKUP('シフト表'!H19,'シフト区分'!$A$2:$F$11,6,FALSE),0))</f>
        <v/>
      </c>
      <c r="I19">
        <f>IF('シフト表'!I19="",0,IFERROR(VLOOKUP('シフト表'!I19,'シフト区分'!$A$2:$F$11,6,FALSE),0))</f>
        <v/>
      </c>
      <c r="J19">
        <f>IF('シフト表'!J19="",0,IFERROR(VLOOKUP('シフト表'!J19,'シフト区分'!$A$2:$F$11,6,FALSE),0))</f>
        <v/>
      </c>
      <c r="K19">
        <f>IF('シフト表'!K19="",0,IFERROR(VLOOKUP('シフト表'!K19,'シフト区分'!$A$2:$F$11,6,FALSE),0))</f>
        <v/>
      </c>
      <c r="L19">
        <f>IF('シフト表'!L19="",0,IFERROR(VLOOKUP('シフト表'!L19,'シフト区分'!$A$2:$F$11,6,FALSE),0))</f>
        <v/>
      </c>
      <c r="M19">
        <f>IF('シフト表'!M19="",0,IFERROR(VLOOKUP('シフト表'!M19,'シフト区分'!$A$2:$F$11,6,FALSE),0))</f>
        <v/>
      </c>
      <c r="N19">
        <f>IF('シフト表'!N19="",0,IFERROR(VLOOKUP('シフト表'!N19,'シフト区分'!$A$2:$F$11,6,FALSE),0))</f>
        <v/>
      </c>
      <c r="O19">
        <f>IF('シフト表'!O19="",0,IFERROR(VLOOKUP('シフト表'!O19,'シフト区分'!$A$2:$F$11,6,FALSE),0))</f>
        <v/>
      </c>
      <c r="P19">
        <f>IF('シフト表'!P19="",0,IFERROR(VLOOKUP('シフト表'!P19,'シフト区分'!$A$2:$F$11,6,FALSE),0))</f>
        <v/>
      </c>
      <c r="Q19">
        <f>IF('シフト表'!Q19="",0,IFERROR(VLOOKUP('シフト表'!Q19,'シフト区分'!$A$2:$F$11,6,FALSE),0))</f>
        <v/>
      </c>
      <c r="R19">
        <f>IF('シフト表'!R19="",0,IFERROR(VLOOKUP('シフト表'!R19,'シフト区分'!$A$2:$F$11,6,FALSE),0))</f>
        <v/>
      </c>
      <c r="S19">
        <f>IF('シフト表'!S19="",0,IFERROR(VLOOKUP('シフト表'!S19,'シフト区分'!$A$2:$F$11,6,FALSE),0))</f>
        <v/>
      </c>
      <c r="T19">
        <f>IF('シフト表'!T19="",0,IFERROR(VLOOKUP('シフト表'!T19,'シフト区分'!$A$2:$F$11,6,FALSE),0))</f>
        <v/>
      </c>
      <c r="U19">
        <f>IF('シフト表'!U19="",0,IFERROR(VLOOKUP('シフト表'!U19,'シフト区分'!$A$2:$F$11,6,FALSE),0))</f>
        <v/>
      </c>
      <c r="V19">
        <f>IF('シフト表'!V19="",0,IFERROR(VLOOKUP('シフト表'!V19,'シフト区分'!$A$2:$F$11,6,FALSE),0))</f>
        <v/>
      </c>
      <c r="W19">
        <f>IF('シフト表'!W19="",0,IFERROR(VLOOKUP('シフト表'!W19,'シフト区分'!$A$2:$F$11,6,FALSE),0))</f>
        <v/>
      </c>
      <c r="X19">
        <f>IF('シフト表'!X19="",0,IFERROR(VLOOKUP('シフト表'!X19,'シフト区分'!$A$2:$F$11,6,FALSE),0))</f>
        <v/>
      </c>
      <c r="Y19">
        <f>IF('シフト表'!Y19="",0,IFERROR(VLOOKUP('シフト表'!Y19,'シフト区分'!$A$2:$F$11,6,FALSE),0))</f>
        <v/>
      </c>
      <c r="Z19">
        <f>IF('シフト表'!Z19="",0,IFERROR(VLOOKUP('シフト表'!Z19,'シフト区分'!$A$2:$F$11,6,FALSE),0))</f>
        <v/>
      </c>
      <c r="AA19">
        <f>IF('シフト表'!AA19="",0,IFERROR(VLOOKUP('シフト表'!AA19,'シフト区分'!$A$2:$F$11,6,FALSE),0))</f>
        <v/>
      </c>
      <c r="AB19">
        <f>IF('シフト表'!AB19="",0,IFERROR(VLOOKUP('シフト表'!AB19,'シフト区分'!$A$2:$F$11,6,FALSE),0))</f>
        <v/>
      </c>
      <c r="AC19">
        <f>IF('シフト表'!AC19="",0,IFERROR(VLOOKUP('シフト表'!AC19,'シフト区分'!$A$2:$F$11,6,FALSE),0))</f>
        <v/>
      </c>
      <c r="AD19">
        <f>IF('シフト表'!AD19="",0,IFERROR(VLOOKUP('シフト表'!AD19,'シフト区分'!$A$2:$F$11,6,FALSE),0))</f>
        <v/>
      </c>
      <c r="AE19">
        <f>IF('シフト表'!AE19="",0,IFERROR(VLOOKUP('シフト表'!AE19,'シフト区分'!$A$2:$F$11,6,FALSE),0))</f>
        <v/>
      </c>
      <c r="AF19">
        <f>IF('シフト表'!AF19="",0,IFERROR(VLOOKUP('シフト表'!AF19,'シフト区分'!$A$2:$F$11,6,FALSE),0))</f>
        <v/>
      </c>
      <c r="AG19">
        <f>IF('シフト表'!AG19="",0,IFERROR(VLOOKUP('シフト表'!AG19,'シフト区分'!$A$2:$F$11,6,FALSE),0))</f>
        <v/>
      </c>
    </row>
    <row r="20">
      <c r="C20">
        <f>IF('シフト表'!C20="",0,IFERROR(VLOOKUP('シフト表'!C20,'シフト区分'!$A$2:$F$11,6,FALSE),0))</f>
        <v/>
      </c>
      <c r="D20">
        <f>IF('シフト表'!D20="",0,IFERROR(VLOOKUP('シフト表'!D20,'シフト区分'!$A$2:$F$11,6,FALSE),0))</f>
        <v/>
      </c>
      <c r="E20">
        <f>IF('シフト表'!E20="",0,IFERROR(VLOOKUP('シフト表'!E20,'シフト区分'!$A$2:$F$11,6,FALSE),0))</f>
        <v/>
      </c>
      <c r="F20">
        <f>IF('シフト表'!F20="",0,IFERROR(VLOOKUP('シフト表'!F20,'シフト区分'!$A$2:$F$11,6,FALSE),0))</f>
        <v/>
      </c>
      <c r="G20">
        <f>IF('シフト表'!G20="",0,IFERROR(VLOOKUP('シフト表'!G20,'シフト区分'!$A$2:$F$11,6,FALSE),0))</f>
        <v/>
      </c>
      <c r="H20">
        <f>IF('シフト表'!H20="",0,IFERROR(VLOOKUP('シフト表'!H20,'シフト区分'!$A$2:$F$11,6,FALSE),0))</f>
        <v/>
      </c>
      <c r="I20">
        <f>IF('シフト表'!I20="",0,IFERROR(VLOOKUP('シフト表'!I20,'シフト区分'!$A$2:$F$11,6,FALSE),0))</f>
        <v/>
      </c>
      <c r="J20">
        <f>IF('シフト表'!J20="",0,IFERROR(VLOOKUP('シフト表'!J20,'シフト区分'!$A$2:$F$11,6,FALSE),0))</f>
        <v/>
      </c>
      <c r="K20">
        <f>IF('シフト表'!K20="",0,IFERROR(VLOOKUP('シフト表'!K20,'シフト区分'!$A$2:$F$11,6,FALSE),0))</f>
        <v/>
      </c>
      <c r="L20">
        <f>IF('シフト表'!L20="",0,IFERROR(VLOOKUP('シフト表'!L20,'シフト区分'!$A$2:$F$11,6,FALSE),0))</f>
        <v/>
      </c>
      <c r="M20">
        <f>IF('シフト表'!M20="",0,IFERROR(VLOOKUP('シフト表'!M20,'シフト区分'!$A$2:$F$11,6,FALSE),0))</f>
        <v/>
      </c>
      <c r="N20">
        <f>IF('シフト表'!N20="",0,IFERROR(VLOOKUP('シフト表'!N20,'シフト区分'!$A$2:$F$11,6,FALSE),0))</f>
        <v/>
      </c>
      <c r="O20">
        <f>IF('シフト表'!O20="",0,IFERROR(VLOOKUP('シフト表'!O20,'シフト区分'!$A$2:$F$11,6,FALSE),0))</f>
        <v/>
      </c>
      <c r="P20">
        <f>IF('シフト表'!P20="",0,IFERROR(VLOOKUP('シフト表'!P20,'シフト区分'!$A$2:$F$11,6,FALSE),0))</f>
        <v/>
      </c>
      <c r="Q20">
        <f>IF('シフト表'!Q20="",0,IFERROR(VLOOKUP('シフト表'!Q20,'シフト区分'!$A$2:$F$11,6,FALSE),0))</f>
        <v/>
      </c>
      <c r="R20">
        <f>IF('シフト表'!R20="",0,IFERROR(VLOOKUP('シフト表'!R20,'シフト区分'!$A$2:$F$11,6,FALSE),0))</f>
        <v/>
      </c>
      <c r="S20">
        <f>IF('シフト表'!S20="",0,IFERROR(VLOOKUP('シフト表'!S20,'シフト区分'!$A$2:$F$11,6,FALSE),0))</f>
        <v/>
      </c>
      <c r="T20">
        <f>IF('シフト表'!T20="",0,IFERROR(VLOOKUP('シフト表'!T20,'シフト区分'!$A$2:$F$11,6,FALSE),0))</f>
        <v/>
      </c>
      <c r="U20">
        <f>IF('シフト表'!U20="",0,IFERROR(VLOOKUP('シフト表'!U20,'シフト区分'!$A$2:$F$11,6,FALSE),0))</f>
        <v/>
      </c>
      <c r="V20">
        <f>IF('シフト表'!V20="",0,IFERROR(VLOOKUP('シフト表'!V20,'シフト区分'!$A$2:$F$11,6,FALSE),0))</f>
        <v/>
      </c>
      <c r="W20">
        <f>IF('シフト表'!W20="",0,IFERROR(VLOOKUP('シフト表'!W20,'シフト区分'!$A$2:$F$11,6,FALSE),0))</f>
        <v/>
      </c>
      <c r="X20">
        <f>IF('シフト表'!X20="",0,IFERROR(VLOOKUP('シフト表'!X20,'シフト区分'!$A$2:$F$11,6,FALSE),0))</f>
        <v/>
      </c>
      <c r="Y20">
        <f>IF('シフト表'!Y20="",0,IFERROR(VLOOKUP('シフト表'!Y20,'シフト区分'!$A$2:$F$11,6,FALSE),0))</f>
        <v/>
      </c>
      <c r="Z20">
        <f>IF('シフト表'!Z20="",0,IFERROR(VLOOKUP('シフト表'!Z20,'シフト区分'!$A$2:$F$11,6,FALSE),0))</f>
        <v/>
      </c>
      <c r="AA20">
        <f>IF('シフト表'!AA20="",0,IFERROR(VLOOKUP('シフト表'!AA20,'シフト区分'!$A$2:$F$11,6,FALSE),0))</f>
        <v/>
      </c>
      <c r="AB20">
        <f>IF('シフト表'!AB20="",0,IFERROR(VLOOKUP('シフト表'!AB20,'シフト区分'!$A$2:$F$11,6,FALSE),0))</f>
        <v/>
      </c>
      <c r="AC20">
        <f>IF('シフト表'!AC20="",0,IFERROR(VLOOKUP('シフト表'!AC20,'シフト区分'!$A$2:$F$11,6,FALSE),0))</f>
        <v/>
      </c>
      <c r="AD20">
        <f>IF('シフト表'!AD20="",0,IFERROR(VLOOKUP('シフト表'!AD20,'シフト区分'!$A$2:$F$11,6,FALSE),0))</f>
        <v/>
      </c>
      <c r="AE20">
        <f>IF('シフト表'!AE20="",0,IFERROR(VLOOKUP('シフト表'!AE20,'シフト区分'!$A$2:$F$11,6,FALSE),0))</f>
        <v/>
      </c>
      <c r="AF20">
        <f>IF('シフト表'!AF20="",0,IFERROR(VLOOKUP('シフト表'!AF20,'シフト区分'!$A$2:$F$11,6,FALSE),0))</f>
        <v/>
      </c>
      <c r="AG20">
        <f>IF('シフト表'!AG20="",0,IFERROR(VLOOKUP('シフト表'!AG20,'シフト区分'!$A$2:$F$11,6,FALSE),0))</f>
        <v/>
      </c>
    </row>
    <row r="21">
      <c r="C21">
        <f>IF('シフト表'!C21="",0,IFERROR(VLOOKUP('シフト表'!C21,'シフト区分'!$A$2:$F$11,6,FALSE),0))</f>
        <v/>
      </c>
      <c r="D21">
        <f>IF('シフト表'!D21="",0,IFERROR(VLOOKUP('シフト表'!D21,'シフト区分'!$A$2:$F$11,6,FALSE),0))</f>
        <v/>
      </c>
      <c r="E21">
        <f>IF('シフト表'!E21="",0,IFERROR(VLOOKUP('シフト表'!E21,'シフト区分'!$A$2:$F$11,6,FALSE),0))</f>
        <v/>
      </c>
      <c r="F21">
        <f>IF('シフト表'!F21="",0,IFERROR(VLOOKUP('シフト表'!F21,'シフト区分'!$A$2:$F$11,6,FALSE),0))</f>
        <v/>
      </c>
      <c r="G21">
        <f>IF('シフト表'!G21="",0,IFERROR(VLOOKUP('シフト表'!G21,'シフト区分'!$A$2:$F$11,6,FALSE),0))</f>
        <v/>
      </c>
      <c r="H21">
        <f>IF('シフト表'!H21="",0,IFERROR(VLOOKUP('シフト表'!H21,'シフト区分'!$A$2:$F$11,6,FALSE),0))</f>
        <v/>
      </c>
      <c r="I21">
        <f>IF('シフト表'!I21="",0,IFERROR(VLOOKUP('シフト表'!I21,'シフト区分'!$A$2:$F$11,6,FALSE),0))</f>
        <v/>
      </c>
      <c r="J21">
        <f>IF('シフト表'!J21="",0,IFERROR(VLOOKUP('シフト表'!J21,'シフト区分'!$A$2:$F$11,6,FALSE),0))</f>
        <v/>
      </c>
      <c r="K21">
        <f>IF('シフト表'!K21="",0,IFERROR(VLOOKUP('シフト表'!K21,'シフト区分'!$A$2:$F$11,6,FALSE),0))</f>
        <v/>
      </c>
      <c r="L21">
        <f>IF('シフト表'!L21="",0,IFERROR(VLOOKUP('シフト表'!L21,'シフト区分'!$A$2:$F$11,6,FALSE),0))</f>
        <v/>
      </c>
      <c r="M21">
        <f>IF('シフト表'!M21="",0,IFERROR(VLOOKUP('シフト表'!M21,'シフト区分'!$A$2:$F$11,6,FALSE),0))</f>
        <v/>
      </c>
      <c r="N21">
        <f>IF('シフト表'!N21="",0,IFERROR(VLOOKUP('シフト表'!N21,'シフト区分'!$A$2:$F$11,6,FALSE),0))</f>
        <v/>
      </c>
      <c r="O21">
        <f>IF('シフト表'!O21="",0,IFERROR(VLOOKUP('シフト表'!O21,'シフト区分'!$A$2:$F$11,6,FALSE),0))</f>
        <v/>
      </c>
      <c r="P21">
        <f>IF('シフト表'!P21="",0,IFERROR(VLOOKUP('シフト表'!P21,'シフト区分'!$A$2:$F$11,6,FALSE),0))</f>
        <v/>
      </c>
      <c r="Q21">
        <f>IF('シフト表'!Q21="",0,IFERROR(VLOOKUP('シフト表'!Q21,'シフト区分'!$A$2:$F$11,6,FALSE),0))</f>
        <v/>
      </c>
      <c r="R21">
        <f>IF('シフト表'!R21="",0,IFERROR(VLOOKUP('シフト表'!R21,'シフト区分'!$A$2:$F$11,6,FALSE),0))</f>
        <v/>
      </c>
      <c r="S21">
        <f>IF('シフト表'!S21="",0,IFERROR(VLOOKUP('シフト表'!S21,'シフト区分'!$A$2:$F$11,6,FALSE),0))</f>
        <v/>
      </c>
      <c r="T21">
        <f>IF('シフト表'!T21="",0,IFERROR(VLOOKUP('シフト表'!T21,'シフト区分'!$A$2:$F$11,6,FALSE),0))</f>
        <v/>
      </c>
      <c r="U21">
        <f>IF('シフト表'!U21="",0,IFERROR(VLOOKUP('シフト表'!U21,'シフト区分'!$A$2:$F$11,6,FALSE),0))</f>
        <v/>
      </c>
      <c r="V21">
        <f>IF('シフト表'!V21="",0,IFERROR(VLOOKUP('シフト表'!V21,'シフト区分'!$A$2:$F$11,6,FALSE),0))</f>
        <v/>
      </c>
      <c r="W21">
        <f>IF('シフト表'!W21="",0,IFERROR(VLOOKUP('シフト表'!W21,'シフト区分'!$A$2:$F$11,6,FALSE),0))</f>
        <v/>
      </c>
      <c r="X21">
        <f>IF('シフト表'!X21="",0,IFERROR(VLOOKUP('シフト表'!X21,'シフト区分'!$A$2:$F$11,6,FALSE),0))</f>
        <v/>
      </c>
      <c r="Y21">
        <f>IF('シフト表'!Y21="",0,IFERROR(VLOOKUP('シフト表'!Y21,'シフト区分'!$A$2:$F$11,6,FALSE),0))</f>
        <v/>
      </c>
      <c r="Z21">
        <f>IF('シフト表'!Z21="",0,IFERROR(VLOOKUP('シフト表'!Z21,'シフト区分'!$A$2:$F$11,6,FALSE),0))</f>
        <v/>
      </c>
      <c r="AA21">
        <f>IF('シフト表'!AA21="",0,IFERROR(VLOOKUP('シフト表'!AA21,'シフト区分'!$A$2:$F$11,6,FALSE),0))</f>
        <v/>
      </c>
      <c r="AB21">
        <f>IF('シフト表'!AB21="",0,IFERROR(VLOOKUP('シフト表'!AB21,'シフト区分'!$A$2:$F$11,6,FALSE),0))</f>
        <v/>
      </c>
      <c r="AC21">
        <f>IF('シフト表'!AC21="",0,IFERROR(VLOOKUP('シフト表'!AC21,'シフト区分'!$A$2:$F$11,6,FALSE),0))</f>
        <v/>
      </c>
      <c r="AD21">
        <f>IF('シフト表'!AD21="",0,IFERROR(VLOOKUP('シフト表'!AD21,'シフト区分'!$A$2:$F$11,6,FALSE),0))</f>
        <v/>
      </c>
      <c r="AE21">
        <f>IF('シフト表'!AE21="",0,IFERROR(VLOOKUP('シフト表'!AE21,'シフト区分'!$A$2:$F$11,6,FALSE),0))</f>
        <v/>
      </c>
      <c r="AF21">
        <f>IF('シフト表'!AF21="",0,IFERROR(VLOOKUP('シフト表'!AF21,'シフト区分'!$A$2:$F$11,6,FALSE),0))</f>
        <v/>
      </c>
      <c r="AG21">
        <f>IF('シフト表'!AG21="",0,IFERROR(VLOOKUP('シフト表'!AG21,'シフト区分'!$A$2:$F$11,6,FALSE),0))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2026-09-19T10:54:56Z</dcterms:created>
  <dcterms:modified xmlns:dcterms="http://purl.org/dc/terms/" xmlns:xsi="http://www.w3.org/2001/XMLSchema-instance" xsi:type="dcterms:W3CDTF">2026-09-19T10:54:56Z</dcterms:modified>
</cp:coreProperties>
</file>